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28" activeTab="0"/>
  </bookViews>
  <sheets>
    <sheet name="BVC 2009" sheetId="1" r:id="rId1"/>
  </sheets>
  <externalReferences>
    <externalReference r:id="rId4"/>
  </externalReferences>
  <definedNames>
    <definedName name="_xlnm.Print_Area" localSheetId="0">'BVC 2009'!$A$1:$K$635</definedName>
  </definedNames>
  <calcPr fullCalcOnLoad="1"/>
</workbook>
</file>

<file path=xl/sharedStrings.xml><?xml version="1.0" encoding="utf-8"?>
<sst xmlns="http://schemas.openxmlformats.org/spreadsheetml/2006/main" count="1183" uniqueCount="308">
  <si>
    <t>DIRECTOR ADJ. FIN.-CONT.</t>
  </si>
  <si>
    <t xml:space="preserve">MANAGER   </t>
  </si>
  <si>
    <t>Sumele aferente programelor de sanatate se defalca pe fiecare program, subprogram sau actiune sanitara conform clasificatiei bugetare;</t>
  </si>
  <si>
    <t>Veniturile din cercetare sunt cele prevazute in contracte cu terte persoane fizice si juridice, conform legii;</t>
  </si>
  <si>
    <t>Nota</t>
  </si>
  <si>
    <t>***)  se detaliaza pe structura clasificatiei bugetare</t>
  </si>
  <si>
    <t>**) se detaliaza pe surse</t>
  </si>
  <si>
    <t>*)  se includ si actele aditionale la contractele incheiate cu casele de asigurari de sanatate</t>
  </si>
  <si>
    <t xml:space="preserve"> Excedent  din anul precedent </t>
  </si>
  <si>
    <t xml:space="preserve"> Deficit din anul curent</t>
  </si>
  <si>
    <t xml:space="preserve"> Excedent din anul curent</t>
  </si>
  <si>
    <t>Sanatorii balneare si de recuperare</t>
  </si>
  <si>
    <t>06</t>
  </si>
  <si>
    <t>Spitale generale</t>
  </si>
  <si>
    <t>01</t>
  </si>
  <si>
    <t>Asistenţă medicală in unitaţi sanitare cu paturi</t>
  </si>
  <si>
    <t>Servicii de urgenţă prespitaliceşti şi transport sanitar</t>
  </si>
  <si>
    <t>05</t>
  </si>
  <si>
    <t>Alte servicii medicale ambulatorii</t>
  </si>
  <si>
    <t>Asistenţă medicală pentru specialitaţi clinice</t>
  </si>
  <si>
    <t>02</t>
  </si>
  <si>
    <t>Servicii medicale ambulator</t>
  </si>
  <si>
    <t>04</t>
  </si>
  <si>
    <t>SĂNĂTATE</t>
  </si>
  <si>
    <t>Paragraf</t>
  </si>
  <si>
    <t>Subcap</t>
  </si>
  <si>
    <t>Capitol</t>
  </si>
  <si>
    <t>Din cheltuieli totale:</t>
  </si>
  <si>
    <t>Alte active fixe</t>
  </si>
  <si>
    <t>Mobilier, aparatura birotica şi alte active corporale</t>
  </si>
  <si>
    <t>03</t>
  </si>
  <si>
    <t>Masini, echipamente si mijloace de transport</t>
  </si>
  <si>
    <t>din Total Cheltuieli de capital, CHELTUIELI PENTRU FONDUL DE DEZVOLTARE</t>
  </si>
  <si>
    <t>Reparaţii capitale aferente activelor fixe</t>
  </si>
  <si>
    <t xml:space="preserve">Alte active fixe </t>
  </si>
  <si>
    <t>Construcţii</t>
  </si>
  <si>
    <t xml:space="preserve">Active fixe </t>
  </si>
  <si>
    <t xml:space="preserve"> TITLUL X ACTIVE NEFINANCIARE</t>
  </si>
  <si>
    <t xml:space="preserve">   TITLUL 70 CHELTUIELI DE CAPITAL</t>
  </si>
  <si>
    <t>Tichete cadou acordate pentru cheltuieli sociale</t>
  </si>
  <si>
    <t>Tichete de cresa</t>
  </si>
  <si>
    <t>Ajutoare sociale in natura</t>
  </si>
  <si>
    <t>Ajutoare sociale in numerar</t>
  </si>
  <si>
    <t>Ajutoare sociale</t>
  </si>
  <si>
    <t>Asigurari sociale</t>
  </si>
  <si>
    <t>TITLUL VIII ASISTENTA SOCIALA</t>
  </si>
  <si>
    <t>Dobânzi la operaţiunile de leasing</t>
  </si>
  <si>
    <t>Alte dobânzi</t>
  </si>
  <si>
    <t>TITLUL III DOBÂNZI</t>
  </si>
  <si>
    <t xml:space="preserve">Alte cheltuieli cu bunuri şi servicii </t>
  </si>
  <si>
    <t>Executarea silită a creanţelor bugetare</t>
  </si>
  <si>
    <t>09</t>
  </si>
  <si>
    <t>Chirii</t>
  </si>
  <si>
    <t>Prime de asigurare non-viaţă</t>
  </si>
  <si>
    <t>Reclamă şi publicitate</t>
  </si>
  <si>
    <t>Alte cheltuieli</t>
  </si>
  <si>
    <t>Tichete cadou</t>
  </si>
  <si>
    <t>Cheltuieli judiciare si extrajudiciare pentru interesele statului</t>
  </si>
  <si>
    <t>Protecţia muncii</t>
  </si>
  <si>
    <t>Pregatire profesională</t>
  </si>
  <si>
    <t>Consultanţă si expertiză</t>
  </si>
  <si>
    <t>Carţi, publicaţii si materiale documentare</t>
  </si>
  <si>
    <t>Cercetare-dezvoltare</t>
  </si>
  <si>
    <t xml:space="preserve"> Materiale de laborator</t>
  </si>
  <si>
    <t>Deplasări in strainatate</t>
  </si>
  <si>
    <t>Deplasări interne, detaşari, transferări</t>
  </si>
  <si>
    <t>Deplasări, detaşări, transferări</t>
  </si>
  <si>
    <t xml:space="preserve">Alte obiecte de inventar </t>
  </si>
  <si>
    <t>Lenjerie si accesorii de pat</t>
  </si>
  <si>
    <t>Uniforme si echipament</t>
  </si>
  <si>
    <t xml:space="preserve">Bunuri de natura obiectelor de inventar </t>
  </si>
  <si>
    <t>Dezinfectanţi</t>
  </si>
  <si>
    <t>Reactivi</t>
  </si>
  <si>
    <t>Materiale sanitare</t>
  </si>
  <si>
    <t>Medicamente</t>
  </si>
  <si>
    <t>Medicamente şi materiale sanitare</t>
  </si>
  <si>
    <t>Hrană pentru animale</t>
  </si>
  <si>
    <t>Hrană pentru oameni</t>
  </si>
  <si>
    <t>Hrană</t>
  </si>
  <si>
    <t>Reparaţii curente</t>
  </si>
  <si>
    <t>Alte bunuri si servicii pentru întreţinere si funcţionare</t>
  </si>
  <si>
    <t>Materiale si prestări de servicii cu caracter funcţional</t>
  </si>
  <si>
    <t>Poştă, telecomunicatii, radio, tv, internet</t>
  </si>
  <si>
    <t>08</t>
  </si>
  <si>
    <t>Transport</t>
  </si>
  <si>
    <t>07</t>
  </si>
  <si>
    <t>Piese de schimb</t>
  </si>
  <si>
    <t>Carburanţi si lubrifianţi</t>
  </si>
  <si>
    <t>Apă, canal si salubritate</t>
  </si>
  <si>
    <t>Iluminat, incălzit  şi forţă motrică</t>
  </si>
  <si>
    <t>Materiale pentru curăţenie</t>
  </si>
  <si>
    <t>Furnituri de birou</t>
  </si>
  <si>
    <t>Bunuri şi servicii</t>
  </si>
  <si>
    <t xml:space="preserve">  TITLUL II BUNURI SI SERVICII</t>
  </si>
  <si>
    <t>Contribuţii la Fondul de garantare a creanţelor salariale</t>
  </si>
  <si>
    <t>Contribuţii pentru concedii si indemnizaţii</t>
  </si>
  <si>
    <t>Prime de asigurare viaţă platite de angajator pentru angajaţi</t>
  </si>
  <si>
    <t>Contribuţii de asigurări pt accidente de munca şi boli profes.</t>
  </si>
  <si>
    <t>Contribuţii pentru asigurările sociale de sănătate</t>
  </si>
  <si>
    <t>Contribuţii pentru asigurările de şomaj</t>
  </si>
  <si>
    <t>Contribuţii pentru asigurări sociale de stat</t>
  </si>
  <si>
    <t>Contribuţii</t>
  </si>
  <si>
    <t>Alte drepturi salariale in natură</t>
  </si>
  <si>
    <t>Transportul la şi de la locul de muncă</t>
  </si>
  <si>
    <t>Locuinţă de serviciu folosită de salariat si familia sa</t>
  </si>
  <si>
    <t>Uniforme si echipament obligatoriu</t>
  </si>
  <si>
    <t>Norme de hrana</t>
  </si>
  <si>
    <t>Tichete de masa</t>
  </si>
  <si>
    <t xml:space="preserve">Cheltuieli salariale in natură </t>
  </si>
  <si>
    <t>Alte drepturi salariale in bani</t>
  </si>
  <si>
    <t>Alocaţii pentru locuinţe</t>
  </si>
  <si>
    <t>Alocaţii pentru transportul la şi de la locul de muncă</t>
  </si>
  <si>
    <t>Indemnizaţii de detaşare</t>
  </si>
  <si>
    <t>Indemnizaţii de delegare</t>
  </si>
  <si>
    <t>Indemnizaţii plătite unor persoane din afara unitaţii</t>
  </si>
  <si>
    <t>Fond aferent plaţii cu ora</t>
  </si>
  <si>
    <t>Fond pentru posturi ocupate prin cumul</t>
  </si>
  <si>
    <t>Prima de vacanţă</t>
  </si>
  <si>
    <t>Fond de premii</t>
  </si>
  <si>
    <t>Ore suplimentare</t>
  </si>
  <si>
    <t>Alte sporuri</t>
  </si>
  <si>
    <t>Sporuri pentru condiţii de munca</t>
  </si>
  <si>
    <t>Spor de vechime</t>
  </si>
  <si>
    <t>Indemnizaţii de conducere</t>
  </si>
  <si>
    <t>Salarii de merit</t>
  </si>
  <si>
    <t>Salarii de bază</t>
  </si>
  <si>
    <t>Cheltuieli  salariale in bani</t>
  </si>
  <si>
    <t xml:space="preserve">  TITLUL I CHELTUIELI DE PERSONAL</t>
  </si>
  <si>
    <t>01. CHELTUIELI CURENTE</t>
  </si>
  <si>
    <t>Aliniat</t>
  </si>
  <si>
    <t>Articol</t>
  </si>
  <si>
    <t>Titlu</t>
  </si>
  <si>
    <t>II.4. CHELTUIELIDIN SUME ALOCATE DIN BUGETUL CONSTITUIT DIN CONTRIBUŢIILE CU PRODUCEREA, IMPORTUL ŞI PUBLICITATEA PENTRU PRODUSE DIN TUTUN ŞI ALCOOL ***</t>
  </si>
  <si>
    <t>SANATATE</t>
  </si>
  <si>
    <t xml:space="preserve">  TITLUL II BUNURI ŞI SERVICII</t>
  </si>
  <si>
    <t>II.3. CHELTUIELI DIN SUBVENŢII DE LA BUGETUL LOCAL ***</t>
  </si>
  <si>
    <t>Sanatorii balneare şi de recuperare</t>
  </si>
  <si>
    <t>DIN CHELTUIELI TOTALE:</t>
  </si>
  <si>
    <t xml:space="preserve">   TITLUL II BUNURI ŞI SERVICII</t>
  </si>
  <si>
    <t xml:space="preserve">   TITLUL I CHELTUIELI DE PERSONAL</t>
  </si>
  <si>
    <t>01.  CHELTUIELI CURENTE</t>
  </si>
  <si>
    <t>II. 2. CHELTUIELI DIN SUBVENŢII DE LA BUGETUL DE STAT***</t>
  </si>
  <si>
    <t>Alte instituţii şi acţiuni sanitare</t>
  </si>
  <si>
    <t>Activitaţi de ergoterapie in unitaţi medico-sanitare</t>
  </si>
  <si>
    <t>Alte cheltuieli in domeniul sănătaţii</t>
  </si>
  <si>
    <t>Cercetare aplicativă şi dezvoltare experimentală in sănătate</t>
  </si>
  <si>
    <t>Asistenţă medicală in unităţi sanitare cu paturi</t>
  </si>
  <si>
    <t>Asistenţa medicală pentru specialitaţi clinice</t>
  </si>
  <si>
    <t>66.10</t>
  </si>
  <si>
    <t xml:space="preserve"> CHELTUIELI DE CAPITAL</t>
  </si>
  <si>
    <t xml:space="preserve"> TITLUL II BUNURI  ŞI SERVICII</t>
  </si>
  <si>
    <t>I. CHELTUIELI CURENTE</t>
  </si>
  <si>
    <t>Denumirea indicatorilor</t>
  </si>
  <si>
    <t>II.1. CHELTUIELI DIN VENITURI PROPRII (altele decât subvenţiile)</t>
  </si>
  <si>
    <t>Alte instituţii si acţiuni sanitare</t>
  </si>
  <si>
    <t>Activitati de ergoterapie in unitaţi sanitare</t>
  </si>
  <si>
    <t>Alte cheltuieli in domeniul sanataţii</t>
  </si>
  <si>
    <t>Cercetare aplicativă si dezvoltare experimentală in sănătate</t>
  </si>
  <si>
    <t>Servicii medicale  in unitaţi sanitare cu paturi</t>
  </si>
  <si>
    <t>Alte servicii medicale ambulatoriu</t>
  </si>
  <si>
    <t>Maşini, echipamente si mijloace de transport</t>
  </si>
  <si>
    <t>Consultanţa si expertiză</t>
  </si>
  <si>
    <t>Cărti, publicaţii si materiale documentare</t>
  </si>
  <si>
    <t>Deplasări interne, detaşări, transferări</t>
  </si>
  <si>
    <t>Alte bunuri şi servicii pentru întreţinere si funcţionare</t>
  </si>
  <si>
    <t xml:space="preserve">   TITLUL II BUNURI  ŞI SERVICII</t>
  </si>
  <si>
    <t>Contribuţii de asigurari pt accidente de munca si boli profes.</t>
  </si>
  <si>
    <t>Transportul la şi de la locul de munca</t>
  </si>
  <si>
    <t>Locuinţa de serviciu folosită de salariat şi familia sa</t>
  </si>
  <si>
    <t>Norme de hrană</t>
  </si>
  <si>
    <t>Tichete de masă</t>
  </si>
  <si>
    <t>Prima de vacanţa</t>
  </si>
  <si>
    <t>Suma rămasă neutilizată care se reportează în anul următor potrivit legii (rd.4 -rd.5 -rd.6)</t>
  </si>
  <si>
    <t>Suma anuală în limita  cotei de până la 5% din amortizarea medie lunară a anului precedent cu menţinerea echilibrului bugetar</t>
  </si>
  <si>
    <t>Cota de 20% din excedent pentru constituirea Fondului de dezvoltare al spitalului</t>
  </si>
  <si>
    <t>Excedent al  anului precedent în contul 5041" Disponibil din activitatea sanitară conform Legii nr. 145/1997"</t>
  </si>
  <si>
    <t>Suma anuală a cotei de 5% din amortizarea medie lunară a anului precedent (rd. 2 x 12)</t>
  </si>
  <si>
    <t>Cota de 5% din amortizarea medie lunară din anul precedent pentru constituirea Fondului de dezvoltare al spitalului</t>
  </si>
  <si>
    <t>Amortizarea medie lunară din anul precedent</t>
  </si>
  <si>
    <t>Suma</t>
  </si>
  <si>
    <t>Indicatori</t>
  </si>
  <si>
    <t>Nr.crt</t>
  </si>
  <si>
    <t xml:space="preserve">    TITLUL I CHELTUIELI DE PERSONAL</t>
  </si>
  <si>
    <t xml:space="preserve"> - mii lei -</t>
  </si>
  <si>
    <t>II. TOTAL CHELTUIELI DIN VENITURI PROPRII ( II.1+ II.2 + II.3 + II.4)</t>
  </si>
  <si>
    <t xml:space="preserve">    activelor  fixe  cuprinsă în Fondul de dezvoltare al spitalului</t>
  </si>
  <si>
    <t xml:space="preserve">     privind modul de constituire a cotei -părţi din amortizarea</t>
  </si>
  <si>
    <t>Infrastructură sanitară</t>
  </si>
  <si>
    <t>NOTĂ DE CALCUL</t>
  </si>
  <si>
    <t>Subvenţii de la bugetele locale pentru spitale</t>
  </si>
  <si>
    <t>Programe naţionale de sănătate</t>
  </si>
  <si>
    <t xml:space="preserve">Subvenţii pentru instituţii publice - Sume alocate din bugetul constituit din contribuţiile pentru producerea, importul si publicitatea pentru  produse din tutun si alcool </t>
  </si>
  <si>
    <t>Subvenţii de la alte administraţii</t>
  </si>
  <si>
    <t>43.10</t>
  </si>
  <si>
    <t>Anexa 2b</t>
  </si>
  <si>
    <t>Aparatură medicală  şi echipamente de comunicaţii în urgentă</t>
  </si>
  <si>
    <t xml:space="preserve">Acţiuni de sănătate </t>
  </si>
  <si>
    <t>Reparaţii capitale</t>
  </si>
  <si>
    <t xml:space="preserve">Investiţii, in condiţiile legii </t>
  </si>
  <si>
    <t>Subvenţii de la bugetul de stat pentru spitale</t>
  </si>
  <si>
    <t>Subvenţii de la bugetul de stat</t>
  </si>
  <si>
    <t>42.10</t>
  </si>
  <si>
    <t>IV. SUBVENŢII</t>
  </si>
  <si>
    <t>Alte venituri din valorificarea unor bunuri</t>
  </si>
  <si>
    <t>Venituri din privatizare</t>
  </si>
  <si>
    <t>Venituri din valorificarea unor bunuri ale instituţiilor publice</t>
  </si>
  <si>
    <t>Se întocmeşte numai de unităţile sanitare cu paturi</t>
  </si>
  <si>
    <t>Notă:</t>
  </si>
  <si>
    <t>VENITURI DIN VALORIFICAREA UNOR BUNURI</t>
  </si>
  <si>
    <t>II. VENITURI DIN CAPITAL</t>
  </si>
  <si>
    <t>Alte transferuri voluntare</t>
  </si>
  <si>
    <t>Numar mediu de persoane retribuite</t>
  </si>
  <si>
    <t>Excedent din anul precedent</t>
  </si>
  <si>
    <t>Personal auxiliar sanitar tehnic, economic, administrativ, muncitori</t>
  </si>
  <si>
    <t>Alte active fixe (inclusiv reparatii capitale)</t>
  </si>
  <si>
    <t>Donaţii şi sponsorizări</t>
  </si>
  <si>
    <t>Personal mediu</t>
  </si>
  <si>
    <t>Mobilier, aparatura birotica si alte active corporale</t>
  </si>
  <si>
    <t>TRANSFERURI VOLUNTARE ALTELE DECÂT SUBVENŢIILE</t>
  </si>
  <si>
    <t>37.10</t>
  </si>
  <si>
    <t>ALT PERSONAL SUPERIOR</t>
  </si>
  <si>
    <t>Alte venituri din prestări de servicii şi alte activităţi **)</t>
  </si>
  <si>
    <t>MEDICI</t>
  </si>
  <si>
    <t>Active fixe ( exclusiv reparatii capitale)</t>
  </si>
  <si>
    <t>Venituri din contractele cu casele de asigurări de sănătate *)</t>
  </si>
  <si>
    <t>PERSONAL SANITAR, DIN CARE:</t>
  </si>
  <si>
    <t>ACTIVE NEFINANCIARE</t>
  </si>
  <si>
    <t>Venituri din cercetare</t>
  </si>
  <si>
    <t>NUMARUL DE POSTURI TOTAL, DIN CARE:</t>
  </si>
  <si>
    <t>CHELTUIELI DE CAPITAL</t>
  </si>
  <si>
    <t>Venituri din valorificarea produselor obţinute din activitatea proprie sau anexă</t>
  </si>
  <si>
    <t>POSTURI</t>
  </si>
  <si>
    <t>CRT.</t>
  </si>
  <si>
    <t>II TOTAL CHELTUIELI</t>
  </si>
  <si>
    <t>Venituri din prestări de servicii</t>
  </si>
  <si>
    <t>NUMARUL DE</t>
  </si>
  <si>
    <t>STRUCTURA POSTURILOR</t>
  </si>
  <si>
    <t>NR.</t>
  </si>
  <si>
    <t>VENITURI DIN PRESTĂRI DE SERVICII ŞI ALTE ACTIVITĂŢI</t>
  </si>
  <si>
    <t>o cota de 20% din excedentul bugetar</t>
  </si>
  <si>
    <t>C2 VÂNZĂRI DE BUNURI ŞI SERVICII</t>
  </si>
  <si>
    <t>1. NUMARUL DE PERSONAL SI STRUCTURA ACESTORA</t>
  </si>
  <si>
    <t>O cota de pana la 5% din amortizarea calculata lunar</t>
  </si>
  <si>
    <t>Alte venituri din proprietate</t>
  </si>
  <si>
    <t>Sume din valorificarea bunurilor disponibile si casate</t>
  </si>
  <si>
    <t>39.10</t>
  </si>
  <si>
    <t>Venituri din concesiuni şi închirieri</t>
  </si>
  <si>
    <t>Sponsorizare cu destinatia "dezvoltare"</t>
  </si>
  <si>
    <t xml:space="preserve"> C1 VENITURI DIN PROPRIETATE</t>
  </si>
  <si>
    <t>Sume rezultate din inchirieri</t>
  </si>
  <si>
    <t>30.10</t>
  </si>
  <si>
    <t xml:space="preserve">C. VENITURI NEFISCALE </t>
  </si>
  <si>
    <t>CONFORM STAT DE FUNCTII APROBAT</t>
  </si>
  <si>
    <t>TOTAL VENITURI</t>
  </si>
  <si>
    <t>I. VENITURI CURENTE</t>
  </si>
  <si>
    <t xml:space="preserve">NUMARUL DE POSTURI SI STRUCTURA ACESTORA </t>
  </si>
  <si>
    <t>E</t>
  </si>
  <si>
    <t>D</t>
  </si>
  <si>
    <t>C</t>
  </si>
  <si>
    <t>B</t>
  </si>
  <si>
    <t>A</t>
  </si>
  <si>
    <t>TOTAL VENITURI PROPRII</t>
  </si>
  <si>
    <t>Trim IV</t>
  </si>
  <si>
    <t>Trim III</t>
  </si>
  <si>
    <t>Trim II</t>
  </si>
  <si>
    <t>Trim I</t>
  </si>
  <si>
    <t>Prevederi   anuale</t>
  </si>
  <si>
    <t>Subcap.</t>
  </si>
  <si>
    <t>Nr.</t>
  </si>
  <si>
    <t>mii lei</t>
  </si>
  <si>
    <t>Nr.           crt</t>
  </si>
  <si>
    <t>BUGETUL FONDULUI DE DEZVOLTARE AL SPITALULUI</t>
  </si>
  <si>
    <t>CONDUCEREA INSTITUTIEI PUBLICE SANITARE</t>
  </si>
  <si>
    <t xml:space="preserve">                                                     BUGETUL DE VENITURI SI CHELTUIELI</t>
  </si>
  <si>
    <t>APROBAT,</t>
  </si>
  <si>
    <t xml:space="preserve">     ORDONATOR SECUNDAR DE CREDITE</t>
  </si>
  <si>
    <t xml:space="preserve">                                                                                   ORDONATOR DE CREDITE IERARHIC SUPERIOR,</t>
  </si>
  <si>
    <t>SE APROBA:</t>
  </si>
  <si>
    <t xml:space="preserve">                                                                                                     ORDONATOR DE CREDITE IERARHIC SUPERIOR,</t>
  </si>
  <si>
    <t>ANEXA  3</t>
  </si>
  <si>
    <t>SE APROBA</t>
  </si>
  <si>
    <t xml:space="preserve">                         SE APROBA,</t>
  </si>
  <si>
    <t>Aexa 2a</t>
  </si>
  <si>
    <t>ANEXA 1</t>
  </si>
  <si>
    <t>Mobilier, aparatură, birotica si alte active corporale</t>
  </si>
  <si>
    <t>Actiuni de sanatate</t>
  </si>
  <si>
    <t>INSTITUTIA SANITARA:</t>
  </si>
  <si>
    <t xml:space="preserve">INSTITUŢIA SANITARĂ PUBLICĂ : </t>
  </si>
  <si>
    <t>Credite de angajament</t>
  </si>
  <si>
    <t>45,10</t>
  </si>
  <si>
    <t>Sume primite de la UE in cadrul platilor efectuate</t>
  </si>
  <si>
    <t>56,10</t>
  </si>
  <si>
    <t>TITLUL VIII PROIECTE CU FINANTARE DIN FONDURI EXTERNE NERAMBULSABILE POSTADERARE</t>
  </si>
  <si>
    <t xml:space="preserve">   **) Se detaliază pe surse.</t>
  </si>
  <si>
    <t xml:space="preserve">   ***) Se detaliază pe structura clasificaţiei bugetare.</t>
  </si>
  <si>
    <t xml:space="preserve">    NOTĂ:</t>
  </si>
  <si>
    <t xml:space="preserve">    Veniturile din cercetare sunt cele prevăzute în contracte cu terţe persoane fizice şi juridice, conform legii;</t>
  </si>
  <si>
    <t xml:space="preserve">    Sumele aferente programelor de sănătate se defalcă pe fiecare program, subprogram sau acţiune sanitară conform clasificaţiei</t>
  </si>
  <si>
    <t xml:space="preserve">    bugetare.</t>
  </si>
  <si>
    <t xml:space="preserve">    *) Se includ şi actele adiţionale la contractele încheiate cu casele de asigurări de sănătate.</t>
  </si>
  <si>
    <t>Dotari</t>
  </si>
  <si>
    <t>12,01,2010</t>
  </si>
  <si>
    <t xml:space="preserve">                                                            pentru anul 2010</t>
  </si>
  <si>
    <t>pentru anul 2010</t>
  </si>
  <si>
    <t>SPITALUL MUNICIPAL LUGOJ</t>
  </si>
  <si>
    <t>Prof. Dr. Horia Vermeşan</t>
  </si>
  <si>
    <t>Jrs.Ec.Stanciu  Bujor</t>
  </si>
  <si>
    <t>Ec.Crista Liviuta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</si>
</sst>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_-;\-* #,##0.00_-;_-* &quot;-&quot;??_-;_-@_-"/>
    <numFmt numFmtId="173" formatCode="_ * #,##0.0_)\ [$€-1]_ ;_ * \(#,##0.0\)\ [$€-1]_ ;_ * &quot;-&quot;???_)\ [$€-1]_ ;_ @_ "/>
    <numFmt numFmtId="174" formatCode="#,##0.000"/>
    <numFmt numFmtId="175" formatCode="#,##0.0000"/>
    <numFmt numFmtId="176" formatCode="#,##0.0"/>
    <numFmt numFmtId="177" formatCode="0.0"/>
    <numFmt numFmtId="178" formatCode="_ * #,##0.0_)\ [$€-1]_ ;_ * \(#,##0.0\)\ [$€-1]_ ;_ * &quot;-&quot;?_)\ [$€-1]_ ;_ @_ "/>
    <numFmt numFmtId="179" formatCode="0.0000"/>
    <numFmt numFmtId="180" formatCode="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2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sz val="12"/>
      <name val="Times New Roman"/>
      <family val="1"/>
    </font>
    <font>
      <sz val="9"/>
      <name val="Courier New"/>
      <family val="3"/>
    </font>
    <font>
      <b/>
      <sz val="9"/>
      <name val="Courier New"/>
      <family val="3"/>
    </font>
    <font>
      <b/>
      <sz val="11"/>
      <color indexed="10"/>
      <name val="Arial"/>
      <family val="2"/>
    </font>
    <font>
      <b/>
      <i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quotePrefix="1">
      <alignment horizontal="center"/>
    </xf>
    <xf numFmtId="0" fontId="3" fillId="3" borderId="1" xfId="0" applyFont="1" applyFill="1" applyBorder="1" applyAlignment="1" quotePrefix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2" xfId="0" applyFont="1" applyBorder="1" applyAlignment="1">
      <alignment vertical="top" wrapText="1"/>
    </xf>
    <xf numFmtId="3" fontId="5" fillId="0" borderId="4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4" borderId="1" xfId="15" applyNumberFormat="1" applyFont="1" applyFill="1" applyBorder="1" applyAlignment="1">
      <alignment/>
    </xf>
    <xf numFmtId="43" fontId="0" fillId="0" borderId="1" xfId="15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0" fontId="0" fillId="0" borderId="1" xfId="0" applyBorder="1" applyAlignment="1" quotePrefix="1">
      <alignment horizontal="center"/>
    </xf>
    <xf numFmtId="0" fontId="0" fillId="2" borderId="14" xfId="0" applyNumberFormat="1" applyFont="1" applyFill="1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" borderId="17" xfId="0" applyNumberFormat="1" applyFont="1" applyFill="1" applyBorder="1" applyAlignment="1">
      <alignment horizontal="left"/>
    </xf>
    <xf numFmtId="43" fontId="3" fillId="0" borderId="1" xfId="15" applyNumberFormat="1" applyFont="1" applyBorder="1" applyAlignment="1">
      <alignment/>
    </xf>
    <xf numFmtId="0" fontId="0" fillId="0" borderId="12" xfId="0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43" fontId="3" fillId="0" borderId="1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2" borderId="19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/>
    </xf>
    <xf numFmtId="0" fontId="3" fillId="0" borderId="12" xfId="0" applyFont="1" applyBorder="1" applyAlignment="1">
      <alignment/>
    </xf>
    <xf numFmtId="43" fontId="0" fillId="4" borderId="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2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center"/>
    </xf>
    <xf numFmtId="0" fontId="2" fillId="2" borderId="0" xfId="15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justify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20" applyFont="1" applyFill="1" applyBorder="1" applyAlignment="1">
      <alignment horizontal="center" vertical="center"/>
      <protection/>
    </xf>
    <xf numFmtId="0" fontId="2" fillId="2" borderId="0" xfId="20" applyNumberFormat="1" applyFont="1" applyFill="1" applyBorder="1" applyAlignment="1">
      <alignment horizontal="center"/>
      <protection/>
    </xf>
    <xf numFmtId="0" fontId="2" fillId="2" borderId="0" xfId="20" applyNumberFormat="1" applyFont="1" applyFill="1" applyBorder="1" applyAlignment="1">
      <alignment horizontal="justify"/>
      <protection/>
    </xf>
    <xf numFmtId="0" fontId="2" fillId="2" borderId="0" xfId="20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" fontId="3" fillId="0" borderId="1" xfId="0" applyNumberFormat="1" applyFont="1" applyBorder="1" applyAlignment="1">
      <alignment/>
    </xf>
    <xf numFmtId="4" fontId="3" fillId="4" borderId="1" xfId="0" applyNumberFormat="1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4" fontId="3" fillId="0" borderId="2" xfId="0" applyNumberFormat="1" applyFont="1" applyBorder="1" applyAlignment="1">
      <alignment/>
    </xf>
    <xf numFmtId="4" fontId="3" fillId="4" borderId="2" xfId="0" applyNumberFormat="1" applyFont="1" applyFill="1" applyBorder="1" applyAlignment="1">
      <alignment/>
    </xf>
    <xf numFmtId="4" fontId="3" fillId="4" borderId="5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" fontId="0" fillId="4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0" fillId="4" borderId="4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4" borderId="1" xfId="0" applyNumberFormat="1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4" fontId="0" fillId="4" borderId="1" xfId="19" applyNumberFormat="1" applyFill="1" applyBorder="1">
      <alignment/>
      <protection/>
    </xf>
    <xf numFmtId="4" fontId="3" fillId="5" borderId="1" xfId="0" applyNumberFormat="1" applyFont="1" applyFill="1" applyBorder="1" applyAlignment="1">
      <alignment/>
    </xf>
    <xf numFmtId="4" fontId="0" fillId="5" borderId="1" xfId="0" applyNumberFormat="1" applyFont="1" applyFill="1" applyBorder="1" applyAlignment="1">
      <alignment/>
    </xf>
    <xf numFmtId="4" fontId="0" fillId="5" borderId="4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4" fontId="10" fillId="4" borderId="1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3" fillId="2" borderId="0" xfId="15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4" xfId="0" applyNumberFormat="1" applyFont="1" applyBorder="1" applyAlignment="1" quotePrefix="1">
      <alignment/>
    </xf>
    <xf numFmtId="4" fontId="5" fillId="0" borderId="4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3" fontId="18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" fontId="14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7" fillId="5" borderId="0" xfId="0" applyFont="1" applyFill="1" applyAlignment="1">
      <alignment horizontal="center"/>
    </xf>
    <xf numFmtId="4" fontId="0" fillId="5" borderId="0" xfId="0" applyNumberFormat="1" applyFill="1" applyAlignment="1">
      <alignment/>
    </xf>
    <xf numFmtId="4" fontId="14" fillId="5" borderId="0" xfId="0" applyNumberFormat="1" applyFont="1" applyFill="1" applyAlignment="1">
      <alignment/>
    </xf>
    <xf numFmtId="4" fontId="13" fillId="5" borderId="0" xfId="0" applyNumberFormat="1" applyFont="1" applyFill="1" applyAlignment="1">
      <alignment/>
    </xf>
    <xf numFmtId="3" fontId="0" fillId="5" borderId="0" xfId="0" applyNumberFormat="1" applyFill="1" applyAlignment="1">
      <alignment/>
    </xf>
    <xf numFmtId="0" fontId="16" fillId="5" borderId="0" xfId="0" applyFont="1" applyFill="1" applyAlignment="1">
      <alignment horizontal="center"/>
    </xf>
    <xf numFmtId="174" fontId="0" fillId="5" borderId="0" xfId="0" applyNumberFormat="1" applyFill="1" applyAlignment="1">
      <alignment/>
    </xf>
    <xf numFmtId="0" fontId="14" fillId="5" borderId="0" xfId="0" applyFont="1" applyFill="1" applyAlignment="1">
      <alignment horizontal="left"/>
    </xf>
    <xf numFmtId="0" fontId="13" fillId="5" borderId="0" xfId="0" applyFont="1" applyFill="1" applyAlignment="1">
      <alignment horizontal="center"/>
    </xf>
    <xf numFmtId="3" fontId="13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left"/>
    </xf>
    <xf numFmtId="43" fontId="13" fillId="5" borderId="0" xfId="0" applyNumberFormat="1" applyFont="1" applyFill="1" applyAlignment="1">
      <alignment/>
    </xf>
    <xf numFmtId="4" fontId="15" fillId="5" borderId="0" xfId="0" applyNumberFormat="1" applyFont="1" applyFill="1" applyAlignment="1">
      <alignment horizontal="center"/>
    </xf>
    <xf numFmtId="4" fontId="10" fillId="5" borderId="30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5" borderId="1" xfId="0" applyFont="1" applyFill="1" applyBorder="1" applyAlignment="1">
      <alignment/>
    </xf>
    <xf numFmtId="4" fontId="0" fillId="4" borderId="31" xfId="0" applyNumberFormat="1" applyFont="1" applyFill="1" applyBorder="1" applyAlignment="1">
      <alignment/>
    </xf>
    <xf numFmtId="4" fontId="14" fillId="4" borderId="1" xfId="0" applyNumberFormat="1" applyFont="1" applyFill="1" applyBorder="1" applyAlignment="1">
      <alignment/>
    </xf>
    <xf numFmtId="4" fontId="14" fillId="4" borderId="4" xfId="0" applyNumberFormat="1" applyFont="1" applyFill="1" applyBorder="1" applyAlignment="1">
      <alignment/>
    </xf>
    <xf numFmtId="4" fontId="3" fillId="5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3" fillId="5" borderId="0" xfId="0" applyFont="1" applyFill="1" applyAlignment="1">
      <alignment horizontal="right"/>
    </xf>
    <xf numFmtId="4" fontId="3" fillId="5" borderId="0" xfId="0" applyNumberFormat="1" applyFont="1" applyFill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3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3" fontId="4" fillId="5" borderId="0" xfId="0" applyNumberFormat="1" applyFont="1" applyFill="1" applyAlignment="1">
      <alignment/>
    </xf>
    <xf numFmtId="3" fontId="3" fillId="5" borderId="0" xfId="0" applyNumberFormat="1" applyFont="1" applyFill="1" applyAlignment="1">
      <alignment/>
    </xf>
    <xf numFmtId="0" fontId="23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3" fontId="2" fillId="5" borderId="0" xfId="0" applyNumberFormat="1" applyFont="1" applyFill="1" applyAlignment="1">
      <alignment/>
    </xf>
    <xf numFmtId="4" fontId="23" fillId="5" borderId="0" xfId="0" applyNumberFormat="1" applyFont="1" applyFill="1" applyAlignment="1">
      <alignment/>
    </xf>
    <xf numFmtId="4" fontId="2" fillId="5" borderId="0" xfId="0" applyNumberFormat="1" applyFont="1" applyFill="1" applyAlignment="1">
      <alignment/>
    </xf>
    <xf numFmtId="1" fontId="0" fillId="2" borderId="17" xfId="15" applyNumberFormat="1" applyFont="1" applyFill="1" applyBorder="1" applyAlignment="1">
      <alignment horizontal="center"/>
    </xf>
    <xf numFmtId="1" fontId="0" fillId="6" borderId="17" xfId="15" applyNumberFormat="1" applyFont="1" applyFill="1" applyBorder="1" applyAlignment="1">
      <alignment horizontal="center"/>
    </xf>
    <xf numFmtId="1" fontId="0" fillId="6" borderId="14" xfId="15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2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vc" xfId="19"/>
    <cellStyle name="Normal_macheta finante EFORIE NOR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Local%20Settings\Temporary%20Internet%20Files\Content.IE5\QSQBPTOY\ASP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CENTRALIZ."/>
      <sheetName val="BUG.DE STAT TOTAL"/>
      <sheetName val="ACT.SANATATE"/>
      <sheetName val="PROGR."/>
      <sheetName val="TOTAL ACCIZE"/>
      <sheetName val="CH.CAPITAL BUG.STAT"/>
      <sheetName val="Disp.med."/>
      <sheetName val="MED.REZID."/>
      <sheetName val="UPU"/>
      <sheetName val="LSM"/>
      <sheetName val="PN  1.4.3. DISPENSARE SC"/>
      <sheetName val="PN 2.9.REG.NAT."/>
      <sheetName val="PN.4.08.Prematuri"/>
      <sheetName val="PN 4.11 Encefalop."/>
      <sheetName val="PN 4.12 Epilepsie"/>
      <sheetName val="PN 4.13 ORL"/>
      <sheetName val="PN 4.15.2. Asm"/>
      <sheetName val="PN 4.15.3. Diaree"/>
      <sheetName val="PN 4.15.5. Imunodef"/>
      <sheetName val="PN 4.15.6. Hepatit"/>
      <sheetName val="PN 4 .16.Terap.int.nounasc"/>
      <sheetName val="EXBUG.ASP actiuni"/>
      <sheetName val="EXBUG.ASP total"/>
      <sheetName val="EXBUG.ASP total cu accize"/>
      <sheetName val="EXBUG.ASP (programe+accize)"/>
      <sheetName val="PN 4 .Transplant accize "/>
      <sheetName val="PN 2 .8 HIPERTENS.ART."/>
      <sheetName val="ACCIZE CH.CAPITAL"/>
      <sheetName val="ACT.SANATATE (2)"/>
      <sheetName val="PR.B.S."/>
      <sheetName val="PR.ACCIZ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4"/>
  <sheetViews>
    <sheetView tabSelected="1" workbookViewId="0" topLeftCell="F1">
      <selection activeCell="U5" sqref="U5"/>
    </sheetView>
  </sheetViews>
  <sheetFormatPr defaultColWidth="9.140625" defaultRowHeight="12.75"/>
  <cols>
    <col min="1" max="1" width="6.00390625" style="0" customWidth="1"/>
    <col min="2" max="2" width="5.7109375" style="0" customWidth="1"/>
    <col min="3" max="3" width="6.57421875" style="0" customWidth="1"/>
    <col min="4" max="4" width="5.00390625" style="0" customWidth="1"/>
    <col min="5" max="5" width="54.28125" style="0" customWidth="1"/>
    <col min="6" max="6" width="11.8515625" style="0" bestFit="1" customWidth="1"/>
    <col min="7" max="7" width="10.28125" style="0" customWidth="1"/>
    <col min="8" max="8" width="8.140625" style="0" bestFit="1" customWidth="1"/>
    <col min="9" max="9" width="6.8515625" style="0" bestFit="1" customWidth="1"/>
    <col min="10" max="10" width="7.421875" style="0" bestFit="1" customWidth="1"/>
    <col min="11" max="11" width="8.7109375" style="0" bestFit="1" customWidth="1"/>
    <col min="13" max="13" width="12.8515625" style="0" bestFit="1" customWidth="1"/>
    <col min="14" max="14" width="11.28125" style="0" bestFit="1" customWidth="1"/>
    <col min="19" max="19" width="40.7109375" style="0" customWidth="1"/>
    <col min="20" max="20" width="10.140625" style="0" customWidth="1"/>
    <col min="24" max="24" width="13.00390625" style="0" customWidth="1"/>
    <col min="30" max="30" width="55.57421875" style="0" customWidth="1"/>
    <col min="31" max="31" width="16.8515625" style="0" customWidth="1"/>
    <col min="32" max="32" width="10.57421875" style="0" customWidth="1"/>
    <col min="33" max="33" width="1.421875" style="0" customWidth="1"/>
  </cols>
  <sheetData>
    <row r="1" spans="1:34" ht="12.75">
      <c r="A1" s="143" t="s">
        <v>287</v>
      </c>
      <c r="B1" s="5"/>
      <c r="C1" s="5"/>
      <c r="D1" s="4"/>
      <c r="E1" s="4"/>
      <c r="F1" s="4"/>
      <c r="G1" s="4"/>
      <c r="H1" s="4"/>
      <c r="I1" s="4"/>
      <c r="J1" s="4"/>
      <c r="K1" s="4" t="s">
        <v>283</v>
      </c>
      <c r="O1" s="143" t="s">
        <v>287</v>
      </c>
      <c r="P1" s="154"/>
      <c r="Q1" s="155"/>
      <c r="R1" s="154"/>
      <c r="S1" s="60"/>
      <c r="X1" t="s">
        <v>282</v>
      </c>
      <c r="AB1" s="101"/>
      <c r="AC1" s="101"/>
      <c r="AD1" s="101"/>
      <c r="AE1" s="101"/>
      <c r="AF1" s="101"/>
      <c r="AG1" s="101"/>
      <c r="AH1" s="4"/>
    </row>
    <row r="2" spans="1:34" ht="15">
      <c r="A2" t="s">
        <v>304</v>
      </c>
      <c r="B2" s="5"/>
      <c r="C2" s="5"/>
      <c r="D2" s="4"/>
      <c r="E2" s="4"/>
      <c r="F2" s="4"/>
      <c r="G2" s="5" t="s">
        <v>281</v>
      </c>
      <c r="H2" s="4"/>
      <c r="I2" s="4"/>
      <c r="J2" s="4"/>
      <c r="K2" s="4"/>
      <c r="O2" t="s">
        <v>304</v>
      </c>
      <c r="P2" s="5"/>
      <c r="Q2" s="5"/>
      <c r="R2" s="4"/>
      <c r="S2" s="4"/>
      <c r="U2" s="60" t="s">
        <v>280</v>
      </c>
      <c r="AB2" s="142"/>
      <c r="AC2" s="3" t="s">
        <v>286</v>
      </c>
      <c r="AD2" s="141"/>
      <c r="AE2" s="140" t="s">
        <v>279</v>
      </c>
      <c r="AF2" s="140"/>
      <c r="AG2" s="139"/>
      <c r="AH2" s="4"/>
    </row>
    <row r="3" spans="1:34" ht="15">
      <c r="A3" s="144"/>
      <c r="B3" s="5"/>
      <c r="C3" s="5"/>
      <c r="D3" s="4"/>
      <c r="E3" s="5" t="s">
        <v>278</v>
      </c>
      <c r="F3" s="5"/>
      <c r="G3" s="4"/>
      <c r="H3" s="4"/>
      <c r="I3" s="4"/>
      <c r="J3" s="4"/>
      <c r="K3" s="4"/>
      <c r="O3" s="4"/>
      <c r="P3" s="4" t="s">
        <v>274</v>
      </c>
      <c r="R3" s="62"/>
      <c r="S3" s="60" t="s">
        <v>276</v>
      </c>
      <c r="AB3" s="138"/>
      <c r="AC3" t="s">
        <v>304</v>
      </c>
      <c r="AD3" s="137"/>
      <c r="AE3" s="176" t="s">
        <v>277</v>
      </c>
      <c r="AF3" s="136"/>
      <c r="AG3" s="135"/>
      <c r="AH3" s="4"/>
    </row>
    <row r="4" spans="1:34" ht="15">
      <c r="A4" s="4"/>
      <c r="B4" s="40" t="s">
        <v>274</v>
      </c>
      <c r="D4" s="62"/>
      <c r="G4" s="252" t="s">
        <v>305</v>
      </c>
      <c r="H4" s="4"/>
      <c r="I4" s="4"/>
      <c r="J4" s="4"/>
      <c r="K4" s="4"/>
      <c r="O4" s="4" t="s">
        <v>272</v>
      </c>
      <c r="P4" s="4"/>
      <c r="R4" s="62"/>
      <c r="S4" s="62"/>
      <c r="U4" s="252" t="s">
        <v>305</v>
      </c>
      <c r="V4" s="4"/>
      <c r="W4" s="4"/>
      <c r="AB4" s="129"/>
      <c r="AC4" s="144"/>
      <c r="AD4" s="134"/>
      <c r="AE4" s="175" t="s">
        <v>275</v>
      </c>
      <c r="AF4" s="76"/>
      <c r="AG4" s="3"/>
      <c r="AH4" s="4"/>
    </row>
    <row r="5" spans="1:34" ht="15">
      <c r="A5" s="4" t="s">
        <v>272</v>
      </c>
      <c r="B5" s="4"/>
      <c r="D5" s="62"/>
      <c r="E5" s="62"/>
      <c r="F5" s="62"/>
      <c r="G5" s="4"/>
      <c r="H5" s="4"/>
      <c r="I5" s="4"/>
      <c r="J5" s="4"/>
      <c r="K5" s="4"/>
      <c r="O5" s="63"/>
      <c r="P5" s="62"/>
      <c r="R5" s="62"/>
      <c r="AB5" s="129"/>
      <c r="AC5" s="76"/>
      <c r="AD5" s="133"/>
      <c r="AE5" s="252" t="s">
        <v>305</v>
      </c>
      <c r="AF5" s="4"/>
      <c r="AG5" s="4"/>
      <c r="AH5" s="8"/>
    </row>
    <row r="6" spans="1:34" ht="15">
      <c r="A6" s="4"/>
      <c r="B6" s="4"/>
      <c r="D6" s="62"/>
      <c r="E6" s="62"/>
      <c r="F6" s="62"/>
      <c r="G6" s="4"/>
      <c r="H6" s="4"/>
      <c r="I6" s="4"/>
      <c r="J6" s="4"/>
      <c r="K6" s="4"/>
      <c r="O6" s="63"/>
      <c r="P6" s="62"/>
      <c r="R6" s="62"/>
      <c r="AB6" s="129"/>
      <c r="AC6" s="76"/>
      <c r="AD6" s="133"/>
      <c r="AE6" s="133"/>
      <c r="AF6" s="133"/>
      <c r="AG6" s="132"/>
      <c r="AH6" s="8"/>
    </row>
    <row r="7" spans="1:34" ht="15">
      <c r="A7" s="40"/>
      <c r="B7" s="5"/>
      <c r="C7" s="5"/>
      <c r="D7" s="4"/>
      <c r="E7" s="4"/>
      <c r="F7" s="4"/>
      <c r="G7" s="4"/>
      <c r="H7" s="4"/>
      <c r="I7" s="4"/>
      <c r="J7" s="4"/>
      <c r="K7" s="4"/>
      <c r="O7" s="63"/>
      <c r="P7" s="62"/>
      <c r="R7" s="62"/>
      <c r="AB7" s="129"/>
      <c r="AC7" s="4"/>
      <c r="AD7" s="4" t="s">
        <v>274</v>
      </c>
      <c r="AE7" s="4"/>
      <c r="AF7" s="4"/>
      <c r="AG7" s="131"/>
      <c r="AH7" s="4"/>
    </row>
    <row r="8" spans="1:34" ht="15">
      <c r="A8" s="8"/>
      <c r="B8" s="5"/>
      <c r="C8" s="5"/>
      <c r="D8" s="130"/>
      <c r="E8" s="8" t="s">
        <v>273</v>
      </c>
      <c r="F8" s="8"/>
      <c r="G8" s="130"/>
      <c r="H8" s="130"/>
      <c r="I8" s="130"/>
      <c r="J8" s="130"/>
      <c r="K8" s="130"/>
      <c r="O8" s="63"/>
      <c r="P8" s="62"/>
      <c r="R8" s="62"/>
      <c r="AB8" s="129"/>
      <c r="AC8" s="4" t="s">
        <v>272</v>
      </c>
      <c r="AD8" s="4"/>
      <c r="AE8" s="4"/>
      <c r="AF8" s="4"/>
      <c r="AG8" s="3"/>
      <c r="AH8" s="4"/>
    </row>
    <row r="9" spans="1:34" ht="15.75">
      <c r="A9" s="40"/>
      <c r="B9" s="5"/>
      <c r="C9" s="5"/>
      <c r="D9" s="4"/>
      <c r="E9" s="60" t="s">
        <v>302</v>
      </c>
      <c r="F9" s="60"/>
      <c r="G9" s="130"/>
      <c r="H9" s="4"/>
      <c r="I9" s="4"/>
      <c r="J9" s="4"/>
      <c r="K9" s="4"/>
      <c r="O9" s="63"/>
      <c r="P9" s="62"/>
      <c r="R9" s="62"/>
      <c r="S9" s="42" t="s">
        <v>271</v>
      </c>
      <c r="AB9" s="129"/>
      <c r="AC9" s="108"/>
      <c r="AD9" s="101"/>
      <c r="AE9" s="2"/>
      <c r="AF9" s="76"/>
      <c r="AG9" s="3"/>
      <c r="AH9" s="5"/>
    </row>
    <row r="10" spans="2:34" ht="16.5" thickBot="1">
      <c r="B10" s="128" t="s">
        <v>301</v>
      </c>
      <c r="C10" s="5"/>
      <c r="D10" s="4"/>
      <c r="E10" s="152"/>
      <c r="F10" s="152"/>
      <c r="G10" s="4"/>
      <c r="H10" s="4"/>
      <c r="I10" s="4"/>
      <c r="J10" s="4"/>
      <c r="K10" s="4" t="s">
        <v>269</v>
      </c>
      <c r="O10" s="63"/>
      <c r="P10" s="62"/>
      <c r="R10" s="62"/>
      <c r="S10" s="62" t="s">
        <v>303</v>
      </c>
      <c r="AB10" s="79"/>
      <c r="AC10" s="108"/>
      <c r="AD10" s="103"/>
      <c r="AE10" s="77"/>
      <c r="AF10" s="77"/>
      <c r="AG10" s="76"/>
      <c r="AH10" s="4"/>
    </row>
    <row r="11" spans="1:34" ht="26.25" thickBot="1">
      <c r="A11" s="127" t="s">
        <v>270</v>
      </c>
      <c r="B11" s="199" t="s">
        <v>26</v>
      </c>
      <c r="C11" s="199" t="s">
        <v>267</v>
      </c>
      <c r="D11" s="199" t="s">
        <v>24</v>
      </c>
      <c r="E11" s="125" t="s">
        <v>152</v>
      </c>
      <c r="F11" s="126" t="s">
        <v>288</v>
      </c>
      <c r="G11" s="126" t="s">
        <v>266</v>
      </c>
      <c r="H11" s="125" t="s">
        <v>265</v>
      </c>
      <c r="I11" s="125" t="s">
        <v>264</v>
      </c>
      <c r="J11" s="125" t="s">
        <v>263</v>
      </c>
      <c r="K11" s="124" t="s">
        <v>262</v>
      </c>
      <c r="M11" s="197"/>
      <c r="O11" s="63"/>
      <c r="P11" s="62"/>
      <c r="R11" s="62"/>
      <c r="X11" t="s">
        <v>269</v>
      </c>
      <c r="AB11" s="79"/>
      <c r="AC11" s="76"/>
      <c r="AD11" s="77"/>
      <c r="AE11" s="77"/>
      <c r="AF11" s="77"/>
      <c r="AG11" s="76"/>
      <c r="AH11" s="4"/>
    </row>
    <row r="12" spans="1:34" ht="26.25" thickBot="1">
      <c r="A12" s="123" t="s">
        <v>260</v>
      </c>
      <c r="B12" s="121" t="s">
        <v>259</v>
      </c>
      <c r="C12" s="121" t="s">
        <v>258</v>
      </c>
      <c r="D12" s="121" t="s">
        <v>257</v>
      </c>
      <c r="E12" s="121" t="s">
        <v>256</v>
      </c>
      <c r="F12" s="121"/>
      <c r="G12" s="122">
        <v>1</v>
      </c>
      <c r="H12" s="121">
        <v>2</v>
      </c>
      <c r="I12" s="121">
        <v>3</v>
      </c>
      <c r="J12" s="121">
        <v>4</v>
      </c>
      <c r="K12" s="120">
        <v>5</v>
      </c>
      <c r="M12" s="62"/>
      <c r="O12" s="119" t="s">
        <v>268</v>
      </c>
      <c r="P12" s="117" t="s">
        <v>26</v>
      </c>
      <c r="Q12" s="118" t="s">
        <v>267</v>
      </c>
      <c r="R12" s="117" t="s">
        <v>24</v>
      </c>
      <c r="S12" s="114" t="s">
        <v>152</v>
      </c>
      <c r="T12" s="116" t="s">
        <v>266</v>
      </c>
      <c r="U12" s="114" t="s">
        <v>265</v>
      </c>
      <c r="V12" s="115" t="s">
        <v>264</v>
      </c>
      <c r="W12" s="114" t="s">
        <v>263</v>
      </c>
      <c r="X12" s="113" t="s">
        <v>262</v>
      </c>
      <c r="AB12" s="79"/>
      <c r="AC12" s="101"/>
      <c r="AD12" s="101"/>
      <c r="AE12" s="101"/>
      <c r="AF12" s="101"/>
      <c r="AG12" s="101"/>
      <c r="AH12" s="4"/>
    </row>
    <row r="13" spans="1:34" ht="16.5" thickBot="1">
      <c r="A13" s="13">
        <v>1</v>
      </c>
      <c r="B13" s="16"/>
      <c r="C13" s="16"/>
      <c r="D13" s="15"/>
      <c r="E13" s="107" t="s">
        <v>261</v>
      </c>
      <c r="F13" s="157">
        <f>F14+F30+F35</f>
        <v>0</v>
      </c>
      <c r="G13" s="145">
        <f aca="true" t="shared" si="0" ref="G13:G53">H13+I13+J13+K13</f>
        <v>5393.7</v>
      </c>
      <c r="H13" s="157">
        <f>H14+H30+H35</f>
        <v>5393.7</v>
      </c>
      <c r="I13" s="157">
        <f>I14+I30+I35</f>
        <v>0</v>
      </c>
      <c r="J13" s="157">
        <f>J14+J30+J35</f>
        <v>0</v>
      </c>
      <c r="K13" s="157">
        <f>K14+K30+K35</f>
        <v>0</v>
      </c>
      <c r="L13" s="153"/>
      <c r="M13" s="196"/>
      <c r="O13" s="112" t="s">
        <v>260</v>
      </c>
      <c r="P13" s="111" t="s">
        <v>259</v>
      </c>
      <c r="Q13" s="110" t="s">
        <v>258</v>
      </c>
      <c r="R13" s="111" t="s">
        <v>257</v>
      </c>
      <c r="S13" s="110" t="s">
        <v>256</v>
      </c>
      <c r="T13" s="111">
        <v>1</v>
      </c>
      <c r="U13" s="110">
        <v>2</v>
      </c>
      <c r="V13" s="111">
        <v>3</v>
      </c>
      <c r="W13" s="110">
        <v>4</v>
      </c>
      <c r="X13" s="109">
        <v>5</v>
      </c>
      <c r="AB13" s="79"/>
      <c r="AC13" s="101"/>
      <c r="AD13" s="108" t="s">
        <v>255</v>
      </c>
      <c r="AE13" s="101"/>
      <c r="AF13" s="101"/>
      <c r="AG13" s="101"/>
      <c r="AH13" s="4"/>
    </row>
    <row r="14" spans="1:34" ht="15.75">
      <c r="A14" s="13">
        <f aca="true" t="shared" si="1" ref="A14:A79">A13+1</f>
        <v>2</v>
      </c>
      <c r="B14" s="16"/>
      <c r="C14" s="16"/>
      <c r="D14" s="15"/>
      <c r="E14" s="107" t="s">
        <v>254</v>
      </c>
      <c r="F14" s="157">
        <f>F15</f>
        <v>0</v>
      </c>
      <c r="G14" s="145">
        <f t="shared" si="0"/>
        <v>4949.7</v>
      </c>
      <c r="H14" s="157">
        <f>H15</f>
        <v>4949.7</v>
      </c>
      <c r="I14" s="157">
        <f>I15</f>
        <v>0</v>
      </c>
      <c r="J14" s="157">
        <f>J15</f>
        <v>0</v>
      </c>
      <c r="K14" s="157">
        <f>K15</f>
        <v>0</v>
      </c>
      <c r="L14" s="153"/>
      <c r="M14" s="153"/>
      <c r="O14" s="106">
        <v>1</v>
      </c>
      <c r="P14" s="104"/>
      <c r="Q14" s="105"/>
      <c r="R14" s="104"/>
      <c r="S14" s="9" t="s">
        <v>253</v>
      </c>
      <c r="T14" s="87">
        <f aca="true" t="shared" si="2" ref="T14:T19">U14+V14+W14+X14</f>
        <v>0</v>
      </c>
      <c r="U14" s="87">
        <f>SUM(U15:U19)</f>
        <v>0</v>
      </c>
      <c r="V14" s="87">
        <f>SUM(V15:V19)</f>
        <v>0</v>
      </c>
      <c r="W14" s="87">
        <f>SUM(W15:W19)</f>
        <v>0</v>
      </c>
      <c r="X14" s="87">
        <f>SUM(X15:X19)</f>
        <v>0</v>
      </c>
      <c r="AB14" s="79"/>
      <c r="AC14" s="101"/>
      <c r="AD14" s="103" t="s">
        <v>252</v>
      </c>
      <c r="AE14" s="101"/>
      <c r="AF14" s="101"/>
      <c r="AG14" s="101"/>
      <c r="AH14" s="4"/>
    </row>
    <row r="15" spans="1:34" ht="12.75">
      <c r="A15" s="13">
        <f t="shared" si="1"/>
        <v>3</v>
      </c>
      <c r="B15" s="16"/>
      <c r="C15" s="16"/>
      <c r="D15" s="15"/>
      <c r="E15" s="9" t="s">
        <v>251</v>
      </c>
      <c r="F15" s="157">
        <f>F16+F19</f>
        <v>0</v>
      </c>
      <c r="G15" s="145">
        <f>H15+I15+J15+K15</f>
        <v>4949.7</v>
      </c>
      <c r="H15" s="157">
        <f>H16+H19</f>
        <v>4949.7</v>
      </c>
      <c r="I15" s="157">
        <f>I16+I19</f>
        <v>0</v>
      </c>
      <c r="J15" s="157">
        <f>J16+J19</f>
        <v>0</v>
      </c>
      <c r="K15" s="157">
        <f>K16+K19</f>
        <v>0</v>
      </c>
      <c r="L15" s="153"/>
      <c r="O15" s="75">
        <v>2</v>
      </c>
      <c r="P15" s="80" t="s">
        <v>250</v>
      </c>
      <c r="Q15" s="88" t="s">
        <v>17</v>
      </c>
      <c r="R15" s="73"/>
      <c r="S15" s="14" t="s">
        <v>249</v>
      </c>
      <c r="T15" s="72">
        <f t="shared" si="2"/>
        <v>0</v>
      </c>
      <c r="U15" s="71"/>
      <c r="V15" s="71"/>
      <c r="W15" s="71"/>
      <c r="X15" s="71"/>
      <c r="AB15" s="79"/>
      <c r="AC15" s="101"/>
      <c r="AD15" s="101"/>
      <c r="AE15" s="101"/>
      <c r="AF15" s="101"/>
      <c r="AG15" s="101"/>
      <c r="AH15" s="1"/>
    </row>
    <row r="16" spans="1:34" ht="12.75">
      <c r="A16" s="13">
        <f t="shared" si="1"/>
        <v>4</v>
      </c>
      <c r="B16" s="16">
        <v>30.1</v>
      </c>
      <c r="C16" s="16"/>
      <c r="D16" s="15"/>
      <c r="E16" s="9" t="s">
        <v>248</v>
      </c>
      <c r="F16" s="157">
        <f>F17+F18</f>
        <v>0</v>
      </c>
      <c r="G16" s="145">
        <f t="shared" si="0"/>
        <v>0</v>
      </c>
      <c r="H16" s="157">
        <f>H17+H18</f>
        <v>0</v>
      </c>
      <c r="I16" s="157">
        <f>I17+I18</f>
        <v>0</v>
      </c>
      <c r="J16" s="157">
        <f>J17+J18</f>
        <v>0</v>
      </c>
      <c r="K16" s="157">
        <f>K17+K18</f>
        <v>0</v>
      </c>
      <c r="L16" s="153"/>
      <c r="O16" s="85">
        <v>3</v>
      </c>
      <c r="P16" s="82" t="s">
        <v>219</v>
      </c>
      <c r="Q16" s="102" t="s">
        <v>14</v>
      </c>
      <c r="R16" s="84"/>
      <c r="S16" s="46" t="s">
        <v>247</v>
      </c>
      <c r="T16" s="72">
        <f t="shared" si="2"/>
        <v>0</v>
      </c>
      <c r="U16" s="99"/>
      <c r="V16" s="99"/>
      <c r="W16" s="99"/>
      <c r="X16" s="99"/>
      <c r="AB16" s="79"/>
      <c r="AC16" s="101"/>
      <c r="AD16" s="101"/>
      <c r="AE16" s="101"/>
      <c r="AF16" s="101"/>
      <c r="AG16" s="101"/>
      <c r="AH16" s="1"/>
    </row>
    <row r="17" spans="1:34" ht="12.75">
      <c r="A17" s="13">
        <f t="shared" si="1"/>
        <v>5</v>
      </c>
      <c r="B17" s="16"/>
      <c r="C17" s="64" t="s">
        <v>17</v>
      </c>
      <c r="D17" s="61"/>
      <c r="E17" s="29" t="s">
        <v>246</v>
      </c>
      <c r="F17" s="156"/>
      <c r="G17" s="158">
        <f t="shared" si="0"/>
        <v>0</v>
      </c>
      <c r="H17" s="156"/>
      <c r="I17" s="156"/>
      <c r="J17" s="156"/>
      <c r="K17" s="156"/>
      <c r="L17" s="153"/>
      <c r="O17" s="75">
        <v>4</v>
      </c>
      <c r="P17" s="80" t="s">
        <v>245</v>
      </c>
      <c r="Q17" s="74">
        <v>50</v>
      </c>
      <c r="R17" s="73"/>
      <c r="S17" s="46" t="s">
        <v>244</v>
      </c>
      <c r="T17" s="72">
        <f t="shared" si="2"/>
        <v>0</v>
      </c>
      <c r="U17" s="99"/>
      <c r="V17" s="99"/>
      <c r="W17" s="99"/>
      <c r="X17" s="99"/>
      <c r="AB17" s="79"/>
      <c r="AC17" s="101"/>
      <c r="AD17" s="101"/>
      <c r="AE17" s="101"/>
      <c r="AF17" s="101"/>
      <c r="AG17" s="101"/>
      <c r="AH17" s="1"/>
    </row>
    <row r="18" spans="1:34" ht="15">
      <c r="A18" s="13">
        <f t="shared" si="1"/>
        <v>6</v>
      </c>
      <c r="B18" s="16"/>
      <c r="C18" s="61">
        <v>50</v>
      </c>
      <c r="D18" s="61"/>
      <c r="E18" s="29" t="s">
        <v>243</v>
      </c>
      <c r="F18" s="156"/>
      <c r="G18" s="158">
        <f t="shared" si="0"/>
        <v>0</v>
      </c>
      <c r="H18" s="156"/>
      <c r="I18" s="156"/>
      <c r="J18" s="156"/>
      <c r="K18" s="156"/>
      <c r="L18" s="153"/>
      <c r="O18" s="85">
        <v>5</v>
      </c>
      <c r="P18" s="73"/>
      <c r="Q18" s="74"/>
      <c r="R18" s="73"/>
      <c r="S18" s="100" t="s">
        <v>242</v>
      </c>
      <c r="T18" s="72">
        <f t="shared" si="2"/>
        <v>0</v>
      </c>
      <c r="U18" s="99"/>
      <c r="V18" s="99"/>
      <c r="W18" s="99"/>
      <c r="X18" s="99"/>
      <c r="AB18" s="79"/>
      <c r="AC18" s="3"/>
      <c r="AD18" s="2" t="s">
        <v>241</v>
      </c>
      <c r="AE18" s="77"/>
      <c r="AF18" s="77"/>
      <c r="AG18" s="76"/>
      <c r="AH18" s="1"/>
    </row>
    <row r="19" spans="1:34" ht="13.5" thickBot="1">
      <c r="A19" s="13">
        <f t="shared" si="1"/>
        <v>7</v>
      </c>
      <c r="B19" s="16"/>
      <c r="C19" s="16"/>
      <c r="D19" s="15"/>
      <c r="E19" s="9" t="s">
        <v>240</v>
      </c>
      <c r="F19" s="157">
        <f>F20+F26</f>
        <v>0</v>
      </c>
      <c r="G19" s="145">
        <f t="shared" si="0"/>
        <v>4949.7</v>
      </c>
      <c r="H19" s="157">
        <f>H20+H26</f>
        <v>4949.7</v>
      </c>
      <c r="I19" s="157">
        <f>I20+I26</f>
        <v>0</v>
      </c>
      <c r="J19" s="157">
        <f>J20+J26</f>
        <v>0</v>
      </c>
      <c r="K19" s="157">
        <f>K20+K26</f>
        <v>0</v>
      </c>
      <c r="L19" s="153"/>
      <c r="O19" s="75">
        <v>6</v>
      </c>
      <c r="P19" s="84"/>
      <c r="Q19" s="83"/>
      <c r="R19" s="84"/>
      <c r="S19" s="46" t="s">
        <v>239</v>
      </c>
      <c r="T19" s="72">
        <f t="shared" si="2"/>
        <v>0</v>
      </c>
      <c r="U19" s="99"/>
      <c r="V19" s="99"/>
      <c r="W19" s="99"/>
      <c r="X19" s="99"/>
      <c r="AB19" s="79"/>
      <c r="AC19" s="76"/>
      <c r="AD19" s="77"/>
      <c r="AE19" s="77"/>
      <c r="AF19" s="77"/>
      <c r="AG19" s="76"/>
      <c r="AH19" s="1"/>
    </row>
    <row r="20" spans="1:34" ht="12.75">
      <c r="A20" s="13">
        <f t="shared" si="1"/>
        <v>8</v>
      </c>
      <c r="B20" s="16">
        <v>33.1</v>
      </c>
      <c r="C20" s="16"/>
      <c r="D20" s="15"/>
      <c r="E20" s="18" t="s">
        <v>238</v>
      </c>
      <c r="F20" s="157">
        <f>F21+F22+F23+F24+F25</f>
        <v>0</v>
      </c>
      <c r="G20" s="145">
        <f t="shared" si="0"/>
        <v>4949.7</v>
      </c>
      <c r="H20" s="157">
        <f>H21+H22+H23+H24+H25</f>
        <v>4949.7</v>
      </c>
      <c r="I20" s="157">
        <f>I21+I22+I23+I24+I25</f>
        <v>0</v>
      </c>
      <c r="J20" s="157">
        <f>J21+J22+J23+J24+J25</f>
        <v>0</v>
      </c>
      <c r="K20" s="157">
        <f>K21+K22+K23+K24+K25</f>
        <v>0</v>
      </c>
      <c r="L20" s="153"/>
      <c r="O20" s="85">
        <v>7</v>
      </c>
      <c r="P20" s="20" t="s">
        <v>131</v>
      </c>
      <c r="Q20" s="89" t="s">
        <v>130</v>
      </c>
      <c r="R20" s="20" t="s">
        <v>129</v>
      </c>
      <c r="S20" s="98" t="s">
        <v>152</v>
      </c>
      <c r="T20" s="9"/>
      <c r="U20" s="98"/>
      <c r="V20" s="9"/>
      <c r="W20" s="98"/>
      <c r="X20" s="31"/>
      <c r="AB20" s="79"/>
      <c r="AC20" s="97" t="s">
        <v>237</v>
      </c>
      <c r="AD20" s="96" t="s">
        <v>236</v>
      </c>
      <c r="AE20" s="96" t="s">
        <v>235</v>
      </c>
      <c r="AF20" s="77"/>
      <c r="AG20" s="76"/>
      <c r="AH20" s="1"/>
    </row>
    <row r="21" spans="1:34" ht="12.75">
      <c r="A21" s="13">
        <f t="shared" si="1"/>
        <v>9</v>
      </c>
      <c r="B21" s="16"/>
      <c r="C21" s="64" t="s">
        <v>83</v>
      </c>
      <c r="D21" s="15"/>
      <c r="E21" s="14" t="s">
        <v>234</v>
      </c>
      <c r="F21" s="156"/>
      <c r="G21" s="158">
        <f t="shared" si="0"/>
        <v>20</v>
      </c>
      <c r="H21" s="156">
        <v>20</v>
      </c>
      <c r="I21" s="156"/>
      <c r="J21" s="156"/>
      <c r="K21" s="156"/>
      <c r="L21" s="153"/>
      <c r="O21" s="75">
        <v>8</v>
      </c>
      <c r="P21" s="20"/>
      <c r="Q21" s="89"/>
      <c r="R21" s="20"/>
      <c r="S21" s="95" t="s">
        <v>233</v>
      </c>
      <c r="T21" s="87">
        <f aca="true" t="shared" si="3" ref="T21:T28">U21+V21+W21+X21</f>
        <v>49.47</v>
      </c>
      <c r="U21" s="94">
        <f aca="true" t="shared" si="4" ref="U21:X23">U22</f>
        <v>49.47</v>
      </c>
      <c r="V21" s="94">
        <f t="shared" si="4"/>
        <v>0</v>
      </c>
      <c r="W21" s="94">
        <f t="shared" si="4"/>
        <v>0</v>
      </c>
      <c r="X21" s="94">
        <f t="shared" si="4"/>
        <v>0</v>
      </c>
      <c r="AB21" s="79"/>
      <c r="AC21" s="93" t="s">
        <v>232</v>
      </c>
      <c r="AD21" s="92"/>
      <c r="AE21" s="92" t="s">
        <v>231</v>
      </c>
      <c r="AF21" s="77"/>
      <c r="AG21" s="76"/>
      <c r="AH21" s="1"/>
    </row>
    <row r="22" spans="1:34" ht="25.5">
      <c r="A22" s="13">
        <f t="shared" si="1"/>
        <v>10</v>
      </c>
      <c r="B22" s="16"/>
      <c r="C22" s="61">
        <v>16</v>
      </c>
      <c r="D22" s="15"/>
      <c r="E22" s="21" t="s">
        <v>230</v>
      </c>
      <c r="F22" s="156"/>
      <c r="G22" s="158">
        <f t="shared" si="0"/>
        <v>0</v>
      </c>
      <c r="H22" s="156"/>
      <c r="I22" s="156"/>
      <c r="J22" s="156"/>
      <c r="K22" s="156"/>
      <c r="L22" s="153"/>
      <c r="O22" s="85">
        <v>9</v>
      </c>
      <c r="P22" s="90">
        <v>70</v>
      </c>
      <c r="Q22" s="91"/>
      <c r="R22" s="90"/>
      <c r="S22" s="9" t="s">
        <v>229</v>
      </c>
      <c r="T22" s="87">
        <f t="shared" si="3"/>
        <v>49.47</v>
      </c>
      <c r="U22" s="87">
        <f t="shared" si="4"/>
        <v>49.47</v>
      </c>
      <c r="V22" s="87">
        <f t="shared" si="4"/>
        <v>0</v>
      </c>
      <c r="W22" s="87">
        <f t="shared" si="4"/>
        <v>0</v>
      </c>
      <c r="X22" s="87">
        <f t="shared" si="4"/>
        <v>0</v>
      </c>
      <c r="AB22" s="79"/>
      <c r="AC22" s="178">
        <v>1</v>
      </c>
      <c r="AD22" s="86" t="s">
        <v>228</v>
      </c>
      <c r="AE22" s="247">
        <f>SUM(AE23+AE27)</f>
        <v>482</v>
      </c>
      <c r="AF22" s="77"/>
      <c r="AG22" s="76"/>
      <c r="AH22" s="1"/>
    </row>
    <row r="23" spans="1:34" ht="12.75">
      <c r="A23" s="13">
        <f t="shared" si="1"/>
        <v>11</v>
      </c>
      <c r="B23" s="16"/>
      <c r="C23" s="61">
        <v>20</v>
      </c>
      <c r="D23" s="15"/>
      <c r="E23" s="14" t="s">
        <v>227</v>
      </c>
      <c r="F23" s="156"/>
      <c r="G23" s="158">
        <f t="shared" si="0"/>
        <v>0</v>
      </c>
      <c r="H23" s="156"/>
      <c r="I23" s="156"/>
      <c r="J23" s="156"/>
      <c r="K23" s="156"/>
      <c r="L23" s="153"/>
      <c r="O23" s="75">
        <v>10</v>
      </c>
      <c r="P23" s="20">
        <v>71</v>
      </c>
      <c r="Q23" s="89"/>
      <c r="R23" s="20"/>
      <c r="S23" s="9" t="s">
        <v>226</v>
      </c>
      <c r="T23" s="87">
        <f t="shared" si="3"/>
        <v>49.47</v>
      </c>
      <c r="U23" s="87">
        <f t="shared" si="4"/>
        <v>49.47</v>
      </c>
      <c r="V23" s="87">
        <f t="shared" si="4"/>
        <v>0</v>
      </c>
      <c r="W23" s="87">
        <f t="shared" si="4"/>
        <v>0</v>
      </c>
      <c r="X23" s="87">
        <f t="shared" si="4"/>
        <v>0</v>
      </c>
      <c r="AB23" s="79"/>
      <c r="AC23" s="178">
        <v>2</v>
      </c>
      <c r="AD23" s="86" t="s">
        <v>225</v>
      </c>
      <c r="AE23" s="247">
        <f>SUM(AE24:AE26)</f>
        <v>302</v>
      </c>
      <c r="AF23" s="77"/>
      <c r="AG23" s="76"/>
      <c r="AH23" s="1"/>
    </row>
    <row r="24" spans="1:34" ht="12.75">
      <c r="A24" s="13">
        <f t="shared" si="1"/>
        <v>12</v>
      </c>
      <c r="B24" s="16"/>
      <c r="C24" s="61">
        <v>21</v>
      </c>
      <c r="D24" s="15"/>
      <c r="E24" s="14" t="s">
        <v>224</v>
      </c>
      <c r="F24" s="156"/>
      <c r="G24" s="158">
        <f t="shared" si="0"/>
        <v>4929.7</v>
      </c>
      <c r="H24" s="156">
        <v>4929.7</v>
      </c>
      <c r="I24" s="156"/>
      <c r="J24" s="156"/>
      <c r="K24" s="156"/>
      <c r="L24" s="153"/>
      <c r="M24" s="201"/>
      <c r="O24" s="75">
        <v>11</v>
      </c>
      <c r="P24" s="20">
        <v>71</v>
      </c>
      <c r="Q24" s="88" t="s">
        <v>14</v>
      </c>
      <c r="R24" s="73"/>
      <c r="S24" s="9" t="s">
        <v>223</v>
      </c>
      <c r="T24" s="87">
        <f t="shared" si="3"/>
        <v>49.47</v>
      </c>
      <c r="U24" s="87">
        <f>SUM(U25:U27)</f>
        <v>49.47</v>
      </c>
      <c r="V24" s="87">
        <f>SUM(V25:V27)</f>
        <v>0</v>
      </c>
      <c r="W24" s="87">
        <f>SUM(W25:W27)</f>
        <v>0</v>
      </c>
      <c r="X24" s="87">
        <f>SUM(X25:X27)</f>
        <v>0</v>
      </c>
      <c r="AB24" s="79"/>
      <c r="AC24" s="178">
        <v>2.1</v>
      </c>
      <c r="AD24" s="86" t="s">
        <v>222</v>
      </c>
      <c r="AE24" s="248">
        <v>62</v>
      </c>
      <c r="AF24" s="77"/>
      <c r="AG24" s="76"/>
      <c r="AH24" s="1"/>
    </row>
    <row r="25" spans="1:34" ht="12.75">
      <c r="A25" s="13">
        <f t="shared" si="1"/>
        <v>13</v>
      </c>
      <c r="B25" s="16"/>
      <c r="C25" s="61">
        <v>50</v>
      </c>
      <c r="D25" s="15"/>
      <c r="E25" s="14" t="s">
        <v>221</v>
      </c>
      <c r="F25" s="156"/>
      <c r="G25" s="158">
        <f t="shared" si="0"/>
        <v>0</v>
      </c>
      <c r="H25" s="156"/>
      <c r="I25" s="156"/>
      <c r="J25" s="156"/>
      <c r="K25" s="156"/>
      <c r="L25" s="153"/>
      <c r="M25" s="201"/>
      <c r="O25" s="85">
        <v>13</v>
      </c>
      <c r="P25" s="84"/>
      <c r="Q25" s="83"/>
      <c r="R25" s="82" t="s">
        <v>20</v>
      </c>
      <c r="S25" s="14" t="s">
        <v>31</v>
      </c>
      <c r="T25" s="72">
        <f t="shared" si="3"/>
        <v>49.47</v>
      </c>
      <c r="U25" s="71">
        <v>49.47</v>
      </c>
      <c r="V25" s="71"/>
      <c r="W25" s="71"/>
      <c r="X25" s="71"/>
      <c r="AB25" s="79"/>
      <c r="AC25" s="179">
        <v>2.2</v>
      </c>
      <c r="AD25" s="81" t="s">
        <v>220</v>
      </c>
      <c r="AE25" s="249">
        <v>10</v>
      </c>
      <c r="AF25" s="77"/>
      <c r="AG25" s="76"/>
      <c r="AH25" s="1"/>
    </row>
    <row r="26" spans="1:34" ht="14.25">
      <c r="A26" s="13">
        <f t="shared" si="1"/>
        <v>14</v>
      </c>
      <c r="B26" s="19" t="s">
        <v>219</v>
      </c>
      <c r="C26" s="16"/>
      <c r="D26" s="15"/>
      <c r="E26" s="18" t="s">
        <v>218</v>
      </c>
      <c r="F26" s="157">
        <f>+F27+F28+F29</f>
        <v>0</v>
      </c>
      <c r="G26" s="145">
        <f t="shared" si="0"/>
        <v>0</v>
      </c>
      <c r="H26" s="157">
        <f>+H27+H28+H29</f>
        <v>0</v>
      </c>
      <c r="I26" s="157">
        <f>+I27+I28+I29</f>
        <v>0</v>
      </c>
      <c r="J26" s="157">
        <f>+J27+J28+J29</f>
        <v>0</v>
      </c>
      <c r="K26" s="159">
        <f>+K27+K28+K29</f>
        <v>0</v>
      </c>
      <c r="L26" s="153"/>
      <c r="M26" s="201"/>
      <c r="O26" s="75">
        <v>14</v>
      </c>
      <c r="P26" s="73"/>
      <c r="Q26" s="74"/>
      <c r="R26" s="80" t="s">
        <v>30</v>
      </c>
      <c r="S26" s="14" t="s">
        <v>217</v>
      </c>
      <c r="T26" s="72">
        <f t="shared" si="3"/>
        <v>0</v>
      </c>
      <c r="U26" s="71"/>
      <c r="V26" s="71"/>
      <c r="W26" s="71"/>
      <c r="X26" s="71"/>
      <c r="AB26" s="79"/>
      <c r="AC26" s="180">
        <v>2.3</v>
      </c>
      <c r="AD26" s="78" t="s">
        <v>216</v>
      </c>
      <c r="AE26" s="250">
        <v>230</v>
      </c>
      <c r="AF26" s="77"/>
      <c r="AG26" s="76"/>
      <c r="AH26" s="1"/>
    </row>
    <row r="27" spans="1:34" ht="12.75">
      <c r="A27" s="13">
        <f t="shared" si="1"/>
        <v>15</v>
      </c>
      <c r="B27" s="16"/>
      <c r="C27" s="64" t="s">
        <v>14</v>
      </c>
      <c r="D27" s="15"/>
      <c r="E27" s="14" t="s">
        <v>215</v>
      </c>
      <c r="F27" s="156"/>
      <c r="G27" s="158">
        <f t="shared" si="0"/>
        <v>0</v>
      </c>
      <c r="H27" s="156"/>
      <c r="I27" s="156"/>
      <c r="J27" s="156"/>
      <c r="K27" s="156"/>
      <c r="L27" s="153"/>
      <c r="O27" s="75">
        <v>15</v>
      </c>
      <c r="P27" s="73"/>
      <c r="Q27" s="74"/>
      <c r="R27" s="73">
        <v>30</v>
      </c>
      <c r="S27" s="14" t="s">
        <v>214</v>
      </c>
      <c r="T27" s="72">
        <f t="shared" si="3"/>
        <v>0</v>
      </c>
      <c r="U27" s="71"/>
      <c r="V27" s="71"/>
      <c r="W27" s="71"/>
      <c r="X27" s="71"/>
      <c r="AB27" s="1"/>
      <c r="AC27" s="180">
        <v>3</v>
      </c>
      <c r="AD27" s="65" t="s">
        <v>213</v>
      </c>
      <c r="AE27" s="251">
        <v>180</v>
      </c>
      <c r="AF27" s="1"/>
      <c r="AG27" s="1"/>
      <c r="AH27" s="1"/>
    </row>
    <row r="28" spans="1:34" ht="13.5" thickBot="1">
      <c r="A28" s="13">
        <f t="shared" si="1"/>
        <v>16</v>
      </c>
      <c r="B28" s="16"/>
      <c r="C28" s="61">
        <v>50</v>
      </c>
      <c r="D28" s="15"/>
      <c r="E28" s="14" t="s">
        <v>210</v>
      </c>
      <c r="F28" s="156"/>
      <c r="G28" s="158">
        <f t="shared" si="0"/>
        <v>0</v>
      </c>
      <c r="H28" s="156"/>
      <c r="I28" s="156"/>
      <c r="J28" s="156"/>
      <c r="K28" s="156"/>
      <c r="L28" s="153"/>
      <c r="O28" s="70">
        <v>16</v>
      </c>
      <c r="P28" s="69"/>
      <c r="Q28" s="67"/>
      <c r="R28" s="69"/>
      <c r="S28" s="68" t="s">
        <v>212</v>
      </c>
      <c r="T28" s="72">
        <f t="shared" si="3"/>
        <v>49.47</v>
      </c>
      <c r="U28" s="72">
        <v>49.47</v>
      </c>
      <c r="V28" s="187"/>
      <c r="W28" s="190"/>
      <c r="X28" s="66"/>
      <c r="AB28" s="1"/>
      <c r="AC28" s="180">
        <v>4</v>
      </c>
      <c r="AD28" s="65" t="s">
        <v>211</v>
      </c>
      <c r="AE28" s="251">
        <v>429</v>
      </c>
      <c r="AF28" s="1"/>
      <c r="AG28" s="1"/>
      <c r="AH28" s="1"/>
    </row>
    <row r="29" spans="1:34" ht="12.75">
      <c r="A29" s="13">
        <f t="shared" si="1"/>
        <v>17</v>
      </c>
      <c r="B29" s="16"/>
      <c r="C29" s="16"/>
      <c r="D29" s="17" t="s">
        <v>17</v>
      </c>
      <c r="E29" s="14" t="s">
        <v>210</v>
      </c>
      <c r="F29" s="156"/>
      <c r="G29" s="158">
        <f t="shared" si="0"/>
        <v>0</v>
      </c>
      <c r="H29" s="156"/>
      <c r="I29" s="156"/>
      <c r="J29" s="156"/>
      <c r="K29" s="156"/>
      <c r="L29" s="153"/>
      <c r="O29" s="63"/>
      <c r="P29" s="62"/>
      <c r="R29" s="62"/>
      <c r="AB29" s="1"/>
      <c r="AC29" s="1"/>
      <c r="AD29" s="1"/>
      <c r="AE29" s="1"/>
      <c r="AF29" s="1"/>
      <c r="AG29" s="1"/>
      <c r="AH29" s="1"/>
    </row>
    <row r="30" spans="1:34" ht="12.75">
      <c r="A30" s="13">
        <f t="shared" si="1"/>
        <v>18</v>
      </c>
      <c r="B30" s="16"/>
      <c r="C30" s="16"/>
      <c r="D30" s="15"/>
      <c r="E30" s="18" t="s">
        <v>209</v>
      </c>
      <c r="F30" s="157">
        <f>+F31</f>
        <v>0</v>
      </c>
      <c r="G30" s="145">
        <f t="shared" si="0"/>
        <v>0</v>
      </c>
      <c r="H30" s="157">
        <f>+H31</f>
        <v>0</v>
      </c>
      <c r="I30" s="157">
        <f>+I31</f>
        <v>0</v>
      </c>
      <c r="J30" s="157">
        <f>+J31</f>
        <v>0</v>
      </c>
      <c r="K30" s="159">
        <f>+K31</f>
        <v>0</v>
      </c>
      <c r="L30" s="153"/>
      <c r="O30" s="63"/>
      <c r="P30" s="62"/>
      <c r="R30" s="62"/>
      <c r="T30" s="189"/>
      <c r="W30" s="189"/>
      <c r="AB30" s="1"/>
      <c r="AC30" s="1"/>
      <c r="AD30" s="1"/>
      <c r="AE30" s="1"/>
      <c r="AF30" s="1"/>
      <c r="AG30" s="1"/>
      <c r="AH30" s="1"/>
    </row>
    <row r="31" spans="1:34" ht="12.75">
      <c r="A31" s="13">
        <f t="shared" si="1"/>
        <v>19</v>
      </c>
      <c r="B31" s="16">
        <v>39.1</v>
      </c>
      <c r="C31" s="16"/>
      <c r="D31" s="15"/>
      <c r="E31" s="18" t="s">
        <v>208</v>
      </c>
      <c r="F31" s="157">
        <f>+F32+F33+F34</f>
        <v>0</v>
      </c>
      <c r="G31" s="145">
        <f t="shared" si="0"/>
        <v>0</v>
      </c>
      <c r="H31" s="157">
        <f>+H32+H33+H34</f>
        <v>0</v>
      </c>
      <c r="I31" s="157">
        <f>+I32+I33+I34</f>
        <v>0</v>
      </c>
      <c r="J31" s="157">
        <f>+J32+J33+J34</f>
        <v>0</v>
      </c>
      <c r="K31" s="159">
        <f>+K32+K33+K34</f>
        <v>0</v>
      </c>
      <c r="L31" s="153"/>
      <c r="O31" s="63"/>
      <c r="P31" s="62" t="s">
        <v>207</v>
      </c>
      <c r="Q31" t="s">
        <v>206</v>
      </c>
      <c r="R31" s="62"/>
      <c r="AB31" s="1"/>
      <c r="AC31" s="1"/>
      <c r="AD31" s="1"/>
      <c r="AE31" s="1"/>
      <c r="AF31" s="1"/>
      <c r="AG31" s="1"/>
      <c r="AH31" s="1"/>
    </row>
    <row r="32" spans="1:34" ht="12.75">
      <c r="A32" s="13">
        <f t="shared" si="1"/>
        <v>20</v>
      </c>
      <c r="B32" s="16"/>
      <c r="C32" s="64" t="s">
        <v>14</v>
      </c>
      <c r="D32" s="15"/>
      <c r="E32" s="14" t="s">
        <v>205</v>
      </c>
      <c r="F32" s="156"/>
      <c r="G32" s="158">
        <f t="shared" si="0"/>
        <v>0</v>
      </c>
      <c r="H32" s="156"/>
      <c r="I32" s="156"/>
      <c r="J32" s="156"/>
      <c r="K32" s="156"/>
      <c r="L32" s="153"/>
      <c r="O32" s="63"/>
      <c r="P32" s="62"/>
      <c r="R32" s="62"/>
      <c r="AB32" s="1"/>
      <c r="AC32" s="1"/>
      <c r="AD32" s="1"/>
      <c r="AE32" s="1"/>
      <c r="AF32" s="1"/>
      <c r="AG32" s="1"/>
      <c r="AH32" s="1"/>
    </row>
    <row r="33" spans="1:34" ht="12.75">
      <c r="A33" s="13">
        <f t="shared" si="1"/>
        <v>21</v>
      </c>
      <c r="B33" s="16"/>
      <c r="C33" s="64" t="s">
        <v>22</v>
      </c>
      <c r="D33" s="15"/>
      <c r="E33" s="14" t="s">
        <v>204</v>
      </c>
      <c r="F33" s="156"/>
      <c r="G33" s="158">
        <f t="shared" si="0"/>
        <v>0</v>
      </c>
      <c r="H33" s="156"/>
      <c r="I33" s="156"/>
      <c r="J33" s="156"/>
      <c r="K33" s="156"/>
      <c r="L33" s="153"/>
      <c r="O33" s="63"/>
      <c r="P33" s="62"/>
      <c r="AB33" s="1"/>
      <c r="AC33" s="1"/>
      <c r="AD33" s="1"/>
      <c r="AE33" s="1"/>
      <c r="AF33" s="1"/>
      <c r="AG33" s="1"/>
      <c r="AH33" s="1"/>
    </row>
    <row r="34" spans="1:34" ht="15">
      <c r="A34" s="13">
        <f t="shared" si="1"/>
        <v>22</v>
      </c>
      <c r="B34" s="16"/>
      <c r="C34" s="61">
        <v>50</v>
      </c>
      <c r="D34" s="15"/>
      <c r="E34" s="14" t="s">
        <v>203</v>
      </c>
      <c r="F34" s="156"/>
      <c r="G34" s="158">
        <f t="shared" si="0"/>
        <v>0</v>
      </c>
      <c r="H34" s="156"/>
      <c r="I34" s="156"/>
      <c r="J34" s="156"/>
      <c r="K34" s="156"/>
      <c r="L34" s="153"/>
      <c r="O34" s="63"/>
      <c r="P34" s="62"/>
      <c r="AB34" s="1"/>
      <c r="AC34" s="3" t="s">
        <v>1</v>
      </c>
      <c r="AD34" s="1"/>
      <c r="AE34" s="2" t="s">
        <v>0</v>
      </c>
      <c r="AF34" s="1"/>
      <c r="AG34" s="1"/>
      <c r="AH34" s="1"/>
    </row>
    <row r="35" spans="1:34" ht="15">
      <c r="A35" s="13">
        <f t="shared" si="1"/>
        <v>23</v>
      </c>
      <c r="B35" s="16"/>
      <c r="C35" s="16"/>
      <c r="D35" s="15"/>
      <c r="E35" s="18" t="s">
        <v>202</v>
      </c>
      <c r="F35" s="157">
        <f>+F36+F44+F53</f>
        <v>0</v>
      </c>
      <c r="G35" s="145">
        <f t="shared" si="0"/>
        <v>444</v>
      </c>
      <c r="H35" s="157">
        <f>+H36+H44+H53</f>
        <v>444</v>
      </c>
      <c r="I35" s="157">
        <f>+I36+I44+I53</f>
        <v>0</v>
      </c>
      <c r="J35" s="157">
        <f>+J36+J44+J53</f>
        <v>0</v>
      </c>
      <c r="K35" s="157">
        <f>+K36+K44+K53</f>
        <v>0</v>
      </c>
      <c r="L35" s="153"/>
      <c r="O35" s="63"/>
      <c r="P35" s="62"/>
      <c r="R35" s="3" t="s">
        <v>1</v>
      </c>
      <c r="S35" s="1"/>
      <c r="T35" s="2" t="s">
        <v>0</v>
      </c>
      <c r="U35" s="1"/>
      <c r="AB35" s="1"/>
      <c r="AC35" t="s">
        <v>306</v>
      </c>
      <c r="AE35" t="s">
        <v>307</v>
      </c>
      <c r="AG35" s="1"/>
      <c r="AH35" s="1"/>
    </row>
    <row r="36" spans="1:34" ht="12.75">
      <c r="A36" s="13">
        <f t="shared" si="1"/>
        <v>24</v>
      </c>
      <c r="B36" s="19" t="s">
        <v>201</v>
      </c>
      <c r="C36" s="16"/>
      <c r="D36" s="15"/>
      <c r="E36" s="18" t="s">
        <v>200</v>
      </c>
      <c r="F36" s="157">
        <f>F37</f>
        <v>0</v>
      </c>
      <c r="G36" s="145">
        <f t="shared" si="0"/>
        <v>444</v>
      </c>
      <c r="H36" s="157">
        <f>H37</f>
        <v>444</v>
      </c>
      <c r="I36" s="157">
        <f>I37</f>
        <v>0</v>
      </c>
      <c r="J36" s="157">
        <f>J37</f>
        <v>0</v>
      </c>
      <c r="K36" s="157">
        <f>K37</f>
        <v>0</v>
      </c>
      <c r="L36" s="153"/>
      <c r="O36" s="63"/>
      <c r="P36" s="62"/>
      <c r="R36" t="s">
        <v>306</v>
      </c>
      <c r="T36" t="s">
        <v>307</v>
      </c>
      <c r="AB36" s="1"/>
      <c r="AC36" s="1"/>
      <c r="AD36" s="1"/>
      <c r="AE36" s="1"/>
      <c r="AF36" s="1"/>
      <c r="AG36" s="1"/>
      <c r="AH36" s="1"/>
    </row>
    <row r="37" spans="1:24" ht="12.75">
      <c r="A37" s="13">
        <f t="shared" si="1"/>
        <v>25</v>
      </c>
      <c r="B37" s="16"/>
      <c r="C37" s="61">
        <v>11</v>
      </c>
      <c r="D37" s="15"/>
      <c r="E37" s="14" t="s">
        <v>199</v>
      </c>
      <c r="F37" s="157">
        <f>F38+F39+F40+F41+F42+F43</f>
        <v>0</v>
      </c>
      <c r="G37" s="145">
        <f t="shared" si="0"/>
        <v>444</v>
      </c>
      <c r="H37" s="157">
        <f>H38+H39+H40+H41+H42+H43</f>
        <v>444</v>
      </c>
      <c r="I37" s="157">
        <f>I38+I39+I40+I41+I42+I43</f>
        <v>0</v>
      </c>
      <c r="J37" s="157">
        <f>J38+J39+J40+J41+J42+J43</f>
        <v>0</v>
      </c>
      <c r="K37" s="157">
        <f>K38+K39+K40+K41+K42+K43</f>
        <v>0</v>
      </c>
      <c r="L37" s="153"/>
      <c r="S37" s="174"/>
      <c r="T37" s="172"/>
      <c r="U37" s="172"/>
      <c r="V37" s="172"/>
      <c r="W37" s="172"/>
      <c r="X37" s="172"/>
    </row>
    <row r="38" spans="1:24" ht="12.75">
      <c r="A38" s="13">
        <f t="shared" si="1"/>
        <v>26</v>
      </c>
      <c r="B38" s="16"/>
      <c r="C38" s="16"/>
      <c r="D38" s="15"/>
      <c r="E38" s="14" t="s">
        <v>190</v>
      </c>
      <c r="F38" s="156"/>
      <c r="G38" s="158">
        <f t="shared" si="0"/>
        <v>0</v>
      </c>
      <c r="H38" s="156"/>
      <c r="I38" s="156"/>
      <c r="J38" s="156"/>
      <c r="K38" s="156"/>
      <c r="L38" s="153"/>
      <c r="S38" s="191"/>
      <c r="T38" s="172"/>
      <c r="U38" s="172"/>
      <c r="V38" s="172"/>
      <c r="W38" s="172"/>
      <c r="X38" s="172"/>
    </row>
    <row r="39" spans="1:24" ht="12.75">
      <c r="A39" s="13">
        <f t="shared" si="1"/>
        <v>27</v>
      </c>
      <c r="B39" s="16"/>
      <c r="C39" s="16"/>
      <c r="D39" s="15"/>
      <c r="E39" s="14" t="s">
        <v>198</v>
      </c>
      <c r="F39" s="156"/>
      <c r="G39" s="158">
        <f t="shared" si="0"/>
        <v>0</v>
      </c>
      <c r="H39" s="156"/>
      <c r="I39" s="156"/>
      <c r="J39" s="156"/>
      <c r="K39" s="156"/>
      <c r="L39" s="153"/>
      <c r="S39" s="191"/>
      <c r="T39" s="172"/>
      <c r="U39" s="172"/>
      <c r="V39" s="172"/>
      <c r="W39" s="172"/>
      <c r="X39" s="172"/>
    </row>
    <row r="40" spans="1:24" ht="12.75">
      <c r="A40" s="13">
        <f t="shared" si="1"/>
        <v>28</v>
      </c>
      <c r="B40" s="16"/>
      <c r="C40" s="16"/>
      <c r="D40" s="15"/>
      <c r="E40" s="14" t="s">
        <v>197</v>
      </c>
      <c r="F40" s="156"/>
      <c r="G40" s="158">
        <f t="shared" si="0"/>
        <v>0</v>
      </c>
      <c r="H40" s="156"/>
      <c r="I40" s="156"/>
      <c r="J40" s="156"/>
      <c r="K40" s="156"/>
      <c r="L40" s="153"/>
      <c r="S40" s="191"/>
      <c r="T40" s="172"/>
      <c r="U40" s="172"/>
      <c r="V40" s="172"/>
      <c r="W40" s="172"/>
      <c r="X40" s="172"/>
    </row>
    <row r="41" spans="1:19" ht="12.75">
      <c r="A41" s="13">
        <f t="shared" si="1"/>
        <v>29</v>
      </c>
      <c r="B41" s="16"/>
      <c r="C41" s="16"/>
      <c r="D41" s="15"/>
      <c r="E41" s="14" t="s">
        <v>196</v>
      </c>
      <c r="F41" s="156"/>
      <c r="G41" s="158">
        <f t="shared" si="0"/>
        <v>444</v>
      </c>
      <c r="H41" s="156">
        <v>444</v>
      </c>
      <c r="I41" s="156"/>
      <c r="J41" s="156"/>
      <c r="K41" s="156"/>
      <c r="L41" s="153"/>
      <c r="S41" s="153"/>
    </row>
    <row r="42" spans="1:20" ht="12.75">
      <c r="A42" s="13">
        <f t="shared" si="1"/>
        <v>30</v>
      </c>
      <c r="B42" s="16"/>
      <c r="C42" s="16"/>
      <c r="D42" s="15"/>
      <c r="E42" s="14" t="s">
        <v>195</v>
      </c>
      <c r="F42" s="156"/>
      <c r="G42" s="158">
        <f t="shared" si="0"/>
        <v>0</v>
      </c>
      <c r="H42" s="156"/>
      <c r="I42" s="156"/>
      <c r="J42" s="156"/>
      <c r="K42" s="156"/>
      <c r="L42" s="153"/>
      <c r="P42" s="143" t="s">
        <v>287</v>
      </c>
      <c r="R42" s="60"/>
      <c r="S42" s="59"/>
      <c r="T42" s="58" t="s">
        <v>194</v>
      </c>
    </row>
    <row r="43" spans="1:18" ht="15.75">
      <c r="A43" s="13">
        <f t="shared" si="1"/>
        <v>31</v>
      </c>
      <c r="B43" s="16"/>
      <c r="C43" s="16"/>
      <c r="D43" s="15"/>
      <c r="E43" s="14" t="s">
        <v>55</v>
      </c>
      <c r="F43" s="156"/>
      <c r="G43" s="158">
        <f t="shared" si="0"/>
        <v>0</v>
      </c>
      <c r="H43" s="156"/>
      <c r="I43" s="156"/>
      <c r="J43" s="156"/>
      <c r="K43" s="160"/>
      <c r="L43" s="153"/>
      <c r="P43" s="144"/>
      <c r="R43" s="51"/>
    </row>
    <row r="44" spans="1:18" ht="15.75">
      <c r="A44" s="13">
        <f t="shared" si="1"/>
        <v>32</v>
      </c>
      <c r="B44" s="57" t="s">
        <v>193</v>
      </c>
      <c r="C44" s="49"/>
      <c r="D44" s="56"/>
      <c r="E44" s="52" t="s">
        <v>192</v>
      </c>
      <c r="F44" s="161">
        <f>F45+F50</f>
        <v>0</v>
      </c>
      <c r="G44" s="145">
        <f t="shared" si="0"/>
        <v>0</v>
      </c>
      <c r="H44" s="161">
        <f>H45+H50</f>
        <v>0</v>
      </c>
      <c r="I44" s="161">
        <f>I45+I50</f>
        <v>0</v>
      </c>
      <c r="J44" s="161">
        <f>J45+J50</f>
        <v>0</v>
      </c>
      <c r="K44" s="161">
        <f>K45+K50</f>
        <v>0</v>
      </c>
      <c r="L44" s="153"/>
      <c r="R44" s="51"/>
    </row>
    <row r="45" spans="1:18" ht="51.75">
      <c r="A45" s="13">
        <f t="shared" si="1"/>
        <v>33</v>
      </c>
      <c r="B45" s="49"/>
      <c r="C45" s="55">
        <v>9</v>
      </c>
      <c r="D45" s="54"/>
      <c r="E45" s="53" t="s">
        <v>191</v>
      </c>
      <c r="F45" s="161">
        <f>+F46+F47+F49+F48</f>
        <v>0</v>
      </c>
      <c r="G45" s="145">
        <f t="shared" si="0"/>
        <v>0</v>
      </c>
      <c r="H45" s="161">
        <f>+H46+H47+H49+H48</f>
        <v>0</v>
      </c>
      <c r="I45" s="161">
        <f>+I46+I47+I49+I48</f>
        <v>0</v>
      </c>
      <c r="J45" s="161">
        <f>+J46+J47+J49+J48</f>
        <v>0</v>
      </c>
      <c r="K45" s="161">
        <f>+K46+K47+K49+K48</f>
        <v>0</v>
      </c>
      <c r="L45" s="153"/>
      <c r="R45" s="51"/>
    </row>
    <row r="46" spans="1:12" ht="12.75">
      <c r="A46" s="13">
        <f t="shared" si="1"/>
        <v>34</v>
      </c>
      <c r="B46" s="49"/>
      <c r="C46" s="48"/>
      <c r="D46" s="47"/>
      <c r="E46" s="46" t="s">
        <v>187</v>
      </c>
      <c r="F46" s="156"/>
      <c r="G46" s="158">
        <f t="shared" si="0"/>
        <v>0</v>
      </c>
      <c r="H46" s="156"/>
      <c r="I46" s="156"/>
      <c r="J46" s="156"/>
      <c r="K46" s="156"/>
      <c r="L46" s="153"/>
    </row>
    <row r="47" spans="1:12" ht="12.75">
      <c r="A47" s="13">
        <f t="shared" si="1"/>
        <v>35</v>
      </c>
      <c r="B47" s="27"/>
      <c r="C47" s="50"/>
      <c r="D47" s="25"/>
      <c r="E47" s="23" t="s">
        <v>285</v>
      </c>
      <c r="F47" s="162"/>
      <c r="G47" s="162">
        <f t="shared" si="0"/>
        <v>0</v>
      </c>
      <c r="H47" s="162"/>
      <c r="I47" s="162"/>
      <c r="J47" s="162"/>
      <c r="K47" s="162"/>
      <c r="L47" s="153"/>
    </row>
    <row r="48" spans="1:12" ht="12.75">
      <c r="A48" s="13">
        <f t="shared" si="1"/>
        <v>36</v>
      </c>
      <c r="B48" s="27"/>
      <c r="C48" s="50"/>
      <c r="D48" s="25"/>
      <c r="E48" s="23" t="s">
        <v>300</v>
      </c>
      <c r="F48" s="162"/>
      <c r="G48" s="162">
        <f t="shared" si="0"/>
        <v>0</v>
      </c>
      <c r="H48" s="162"/>
      <c r="I48" s="162"/>
      <c r="J48" s="162"/>
      <c r="K48" s="162"/>
      <c r="L48" s="153"/>
    </row>
    <row r="49" spans="1:12" ht="12.75">
      <c r="A49" s="13">
        <f t="shared" si="1"/>
        <v>37</v>
      </c>
      <c r="B49" s="49"/>
      <c r="C49" s="48"/>
      <c r="D49" s="47"/>
      <c r="E49" s="46" t="s">
        <v>190</v>
      </c>
      <c r="F49" s="156"/>
      <c r="G49" s="158">
        <f t="shared" si="0"/>
        <v>0</v>
      </c>
      <c r="H49" s="156"/>
      <c r="I49" s="156"/>
      <c r="J49" s="156"/>
      <c r="K49" s="156"/>
      <c r="L49" s="153"/>
    </row>
    <row r="50" spans="1:19" ht="15.75">
      <c r="A50" s="13">
        <f t="shared" si="1"/>
        <v>38</v>
      </c>
      <c r="B50" s="16"/>
      <c r="C50" s="20">
        <v>10</v>
      </c>
      <c r="D50" s="20"/>
      <c r="E50" s="9" t="s">
        <v>189</v>
      </c>
      <c r="F50" s="145">
        <f>F51+F52</f>
        <v>0</v>
      </c>
      <c r="G50" s="145">
        <f t="shared" si="0"/>
        <v>0</v>
      </c>
      <c r="H50" s="145">
        <f>H51+H52</f>
        <v>0</v>
      </c>
      <c r="I50" s="145">
        <f>I51+I52</f>
        <v>0</v>
      </c>
      <c r="J50" s="145">
        <f>J51+J52</f>
        <v>0</v>
      </c>
      <c r="K50" s="145">
        <f>K51+K52</f>
        <v>0</v>
      </c>
      <c r="L50" s="153"/>
      <c r="S50" s="45" t="s">
        <v>188</v>
      </c>
    </row>
    <row r="51" spans="1:19" ht="15">
      <c r="A51" s="13">
        <f t="shared" si="1"/>
        <v>39</v>
      </c>
      <c r="B51" s="16"/>
      <c r="C51" s="16"/>
      <c r="D51" s="15"/>
      <c r="E51" s="14" t="s">
        <v>187</v>
      </c>
      <c r="F51" s="156"/>
      <c r="G51" s="158">
        <f t="shared" si="0"/>
        <v>0</v>
      </c>
      <c r="H51" s="156">
        <v>0</v>
      </c>
      <c r="I51" s="156">
        <v>0</v>
      </c>
      <c r="J51" s="156">
        <v>0</v>
      </c>
      <c r="K51" s="160">
        <v>0</v>
      </c>
      <c r="L51" s="153"/>
      <c r="S51" s="44" t="s">
        <v>186</v>
      </c>
    </row>
    <row r="52" spans="1:19" ht="15">
      <c r="A52" s="13">
        <f t="shared" si="1"/>
        <v>40</v>
      </c>
      <c r="B52" s="16"/>
      <c r="C52" s="16"/>
      <c r="D52" s="15"/>
      <c r="E52" s="14" t="s">
        <v>92</v>
      </c>
      <c r="F52" s="156"/>
      <c r="G52" s="158">
        <f t="shared" si="0"/>
        <v>0</v>
      </c>
      <c r="H52" s="156">
        <v>0</v>
      </c>
      <c r="I52" s="156">
        <v>0</v>
      </c>
      <c r="J52" s="156"/>
      <c r="K52" s="160">
        <v>0</v>
      </c>
      <c r="L52" s="153"/>
      <c r="S52" s="44" t="s">
        <v>185</v>
      </c>
    </row>
    <row r="53" spans="1:19" ht="15">
      <c r="A53" s="13">
        <f t="shared" si="1"/>
        <v>41</v>
      </c>
      <c r="B53" s="222" t="s">
        <v>289</v>
      </c>
      <c r="C53" s="16"/>
      <c r="D53" s="15"/>
      <c r="E53" s="9" t="s">
        <v>290</v>
      </c>
      <c r="F53" s="156"/>
      <c r="G53" s="158">
        <f t="shared" si="0"/>
        <v>0</v>
      </c>
      <c r="H53" s="156"/>
      <c r="I53" s="156"/>
      <c r="J53" s="156"/>
      <c r="K53" s="160"/>
      <c r="L53" s="153"/>
      <c r="S53" s="44"/>
    </row>
    <row r="54" spans="1:19" ht="15">
      <c r="A54" s="13">
        <f t="shared" si="1"/>
        <v>42</v>
      </c>
      <c r="B54" s="16" t="s">
        <v>131</v>
      </c>
      <c r="C54" s="16" t="s">
        <v>130</v>
      </c>
      <c r="D54" s="16" t="s">
        <v>129</v>
      </c>
      <c r="E54" s="18" t="s">
        <v>152</v>
      </c>
      <c r="F54" s="158"/>
      <c r="G54" s="158"/>
      <c r="H54" s="158"/>
      <c r="I54" s="158"/>
      <c r="J54" s="158"/>
      <c r="K54" s="163"/>
      <c r="L54" s="153"/>
      <c r="S54" s="44"/>
    </row>
    <row r="55" spans="1:20" ht="25.5">
      <c r="A55" s="13">
        <f t="shared" si="1"/>
        <v>43</v>
      </c>
      <c r="B55" s="16"/>
      <c r="C55" s="16"/>
      <c r="D55" s="15"/>
      <c r="E55" s="43" t="s">
        <v>184</v>
      </c>
      <c r="F55" s="157">
        <f>F56+F144</f>
        <v>0</v>
      </c>
      <c r="G55" s="145">
        <f aca="true" t="shared" si="5" ref="G55:G86">H55+I55+J55+K55</f>
        <v>5826.68</v>
      </c>
      <c r="H55" s="157">
        <f>H56+H144</f>
        <v>5826.68</v>
      </c>
      <c r="I55" s="157">
        <f>I56+I144</f>
        <v>0</v>
      </c>
      <c r="J55" s="157">
        <f>J56+J144</f>
        <v>0</v>
      </c>
      <c r="K55" s="157">
        <f>K56+K144</f>
        <v>0</v>
      </c>
      <c r="M55" s="196"/>
      <c r="N55" s="153"/>
      <c r="R55" s="41"/>
      <c r="S55" s="42"/>
      <c r="T55" s="41"/>
    </row>
    <row r="56" spans="1:20" ht="15.75" thickBot="1">
      <c r="A56" s="13">
        <f t="shared" si="1"/>
        <v>44</v>
      </c>
      <c r="B56" s="16"/>
      <c r="C56" s="16"/>
      <c r="D56" s="15"/>
      <c r="E56" s="18" t="s">
        <v>128</v>
      </c>
      <c r="F56" s="157">
        <f>F57+F91+F133+F136+F137</f>
        <v>0</v>
      </c>
      <c r="G56" s="145">
        <f t="shared" si="5"/>
        <v>5777.21</v>
      </c>
      <c r="H56" s="157">
        <f>H57+H91+H133+H136+H137</f>
        <v>5777.21</v>
      </c>
      <c r="I56" s="157">
        <f>I57+I91+I133+I136+I137</f>
        <v>0</v>
      </c>
      <c r="J56" s="157">
        <f>J57+J91+J133+J136+J137</f>
        <v>0</v>
      </c>
      <c r="K56" s="157">
        <f>K57+K91+K133+K136+K137</f>
        <v>0</v>
      </c>
      <c r="M56" s="153">
        <f>G13</f>
        <v>5393.7</v>
      </c>
      <c r="N56" s="153">
        <f>H13</f>
        <v>5393.7</v>
      </c>
      <c r="O56" s="153">
        <f>I13</f>
        <v>0</v>
      </c>
      <c r="P56" s="153">
        <f>J13</f>
        <v>0</v>
      </c>
      <c r="Q56" s="153">
        <f>K13</f>
        <v>0</v>
      </c>
      <c r="R56" s="41"/>
      <c r="S56" s="41"/>
      <c r="T56" s="40" t="s">
        <v>183</v>
      </c>
    </row>
    <row r="57" spans="1:20" ht="15.75" thickBot="1">
      <c r="A57" s="13">
        <f t="shared" si="1"/>
        <v>45</v>
      </c>
      <c r="B57" s="16">
        <v>10</v>
      </c>
      <c r="C57" s="16"/>
      <c r="D57" s="15"/>
      <c r="E57" s="18" t="s">
        <v>182</v>
      </c>
      <c r="F57" s="157">
        <f>F58+F76+F83</f>
        <v>0</v>
      </c>
      <c r="G57" s="145">
        <f t="shared" si="5"/>
        <v>3701.14</v>
      </c>
      <c r="H57" s="157">
        <f>H58+H76+H83</f>
        <v>3701.14</v>
      </c>
      <c r="I57" s="157">
        <f>I58+I76+I83</f>
        <v>0</v>
      </c>
      <c r="J57" s="157">
        <f>J58+J76+J83</f>
        <v>0</v>
      </c>
      <c r="K57" s="157">
        <f>K58+K76+K83</f>
        <v>0</v>
      </c>
      <c r="M57" s="153">
        <f>G55</f>
        <v>5826.68</v>
      </c>
      <c r="N57" s="153">
        <f>H55</f>
        <v>5826.68</v>
      </c>
      <c r="O57" s="153">
        <f>I55</f>
        <v>0</v>
      </c>
      <c r="P57" s="153">
        <f>J55</f>
        <v>0</v>
      </c>
      <c r="Q57" s="153">
        <f>K55</f>
        <v>0</v>
      </c>
      <c r="R57" s="39" t="s">
        <v>181</v>
      </c>
      <c r="S57" s="38" t="s">
        <v>180</v>
      </c>
      <c r="T57" s="37" t="s">
        <v>179</v>
      </c>
    </row>
    <row r="58" spans="1:20" ht="30">
      <c r="A58" s="13">
        <f t="shared" si="1"/>
        <v>46</v>
      </c>
      <c r="B58" s="16"/>
      <c r="C58" s="19" t="s">
        <v>14</v>
      </c>
      <c r="D58" s="15"/>
      <c r="E58" s="18" t="s">
        <v>126</v>
      </c>
      <c r="F58" s="157">
        <f>SUM(F59:F75)</f>
        <v>0</v>
      </c>
      <c r="G58" s="145">
        <f t="shared" si="5"/>
        <v>2803.33</v>
      </c>
      <c r="H58" s="157">
        <f>SUM(H59:H75)</f>
        <v>2803.33</v>
      </c>
      <c r="I58" s="157">
        <f>SUM(I59:I75)</f>
        <v>0</v>
      </c>
      <c r="J58" s="157">
        <f>SUM(J59:J75)</f>
        <v>0</v>
      </c>
      <c r="K58" s="157">
        <f>SUM(K59:K75)</f>
        <v>0</v>
      </c>
      <c r="M58" s="153">
        <f>M56-M57</f>
        <v>-432.9800000000005</v>
      </c>
      <c r="N58" s="153">
        <f>N56-N57</f>
        <v>-432.9800000000005</v>
      </c>
      <c r="O58" s="153">
        <f>O56-O57</f>
        <v>0</v>
      </c>
      <c r="P58" s="153">
        <f>P56-P57</f>
        <v>0</v>
      </c>
      <c r="Q58" s="153"/>
      <c r="R58" s="181">
        <v>1</v>
      </c>
      <c r="S58" s="36" t="s">
        <v>178</v>
      </c>
      <c r="T58" s="184"/>
    </row>
    <row r="59" spans="1:20" ht="15.75" customHeight="1">
      <c r="A59" s="13">
        <f t="shared" si="1"/>
        <v>47</v>
      </c>
      <c r="B59" s="16"/>
      <c r="C59" s="16"/>
      <c r="D59" s="17" t="s">
        <v>14</v>
      </c>
      <c r="E59" s="14" t="s">
        <v>125</v>
      </c>
      <c r="F59" s="164">
        <f aca="true" t="shared" si="6" ref="F59:F82">+F175+F291+F515+F403</f>
        <v>0</v>
      </c>
      <c r="G59" s="158">
        <f t="shared" si="5"/>
        <v>1771.5800000000002</v>
      </c>
      <c r="H59" s="164">
        <f aca="true" t="shared" si="7" ref="H59:K82">+H175+H291+H515+H403</f>
        <v>1771.5800000000002</v>
      </c>
      <c r="I59" s="164">
        <f t="shared" si="7"/>
        <v>0</v>
      </c>
      <c r="J59" s="164">
        <f t="shared" si="7"/>
        <v>0</v>
      </c>
      <c r="K59" s="164">
        <f t="shared" si="7"/>
        <v>0</v>
      </c>
      <c r="M59" s="153"/>
      <c r="N59" s="153"/>
      <c r="O59" s="153"/>
      <c r="P59" s="153"/>
      <c r="Q59" s="153"/>
      <c r="R59" s="182">
        <v>2</v>
      </c>
      <c r="S59" s="35" t="s">
        <v>177</v>
      </c>
      <c r="T59" s="185"/>
    </row>
    <row r="60" spans="1:20" ht="20.25" customHeight="1">
      <c r="A60" s="13">
        <f t="shared" si="1"/>
        <v>48</v>
      </c>
      <c r="B60" s="16"/>
      <c r="C60" s="16"/>
      <c r="D60" s="17" t="s">
        <v>20</v>
      </c>
      <c r="E60" s="14" t="s">
        <v>124</v>
      </c>
      <c r="F60" s="164">
        <f t="shared" si="6"/>
        <v>0</v>
      </c>
      <c r="G60" s="158">
        <f t="shared" si="5"/>
        <v>0</v>
      </c>
      <c r="H60" s="164">
        <f t="shared" si="7"/>
        <v>0</v>
      </c>
      <c r="I60" s="164">
        <f t="shared" si="7"/>
        <v>0</v>
      </c>
      <c r="J60" s="164">
        <f t="shared" si="7"/>
        <v>0</v>
      </c>
      <c r="K60" s="164">
        <f t="shared" si="7"/>
        <v>0</v>
      </c>
      <c r="R60" s="182">
        <v>3</v>
      </c>
      <c r="S60" s="35" t="s">
        <v>176</v>
      </c>
      <c r="T60" s="186"/>
    </row>
    <row r="61" spans="1:20" ht="15" customHeight="1">
      <c r="A61" s="13">
        <f t="shared" si="1"/>
        <v>49</v>
      </c>
      <c r="B61" s="16"/>
      <c r="C61" s="16"/>
      <c r="D61" s="17" t="s">
        <v>30</v>
      </c>
      <c r="E61" s="14" t="s">
        <v>123</v>
      </c>
      <c r="F61" s="164">
        <f t="shared" si="6"/>
        <v>0</v>
      </c>
      <c r="G61" s="158">
        <f t="shared" si="5"/>
        <v>20.11</v>
      </c>
      <c r="H61" s="164">
        <f t="shared" si="7"/>
        <v>20.11</v>
      </c>
      <c r="I61" s="164">
        <f t="shared" si="7"/>
        <v>0</v>
      </c>
      <c r="J61" s="164">
        <f t="shared" si="7"/>
        <v>0</v>
      </c>
      <c r="K61" s="164">
        <f t="shared" si="7"/>
        <v>0</v>
      </c>
      <c r="R61" s="182">
        <v>4</v>
      </c>
      <c r="S61" s="35" t="s">
        <v>175</v>
      </c>
      <c r="T61" s="34"/>
    </row>
    <row r="62" spans="1:20" ht="16.5" customHeight="1">
      <c r="A62" s="13">
        <f t="shared" si="1"/>
        <v>50</v>
      </c>
      <c r="B62" s="16"/>
      <c r="C62" s="16"/>
      <c r="D62" s="17" t="s">
        <v>22</v>
      </c>
      <c r="E62" s="14" t="s">
        <v>122</v>
      </c>
      <c r="F62" s="164">
        <f t="shared" si="6"/>
        <v>0</v>
      </c>
      <c r="G62" s="158">
        <f t="shared" si="5"/>
        <v>204.06</v>
      </c>
      <c r="H62" s="164">
        <f t="shared" si="7"/>
        <v>204.06</v>
      </c>
      <c r="I62" s="164">
        <f t="shared" si="7"/>
        <v>0</v>
      </c>
      <c r="J62" s="164">
        <f t="shared" si="7"/>
        <v>0</v>
      </c>
      <c r="K62" s="164">
        <f t="shared" si="7"/>
        <v>0</v>
      </c>
      <c r="R62" s="182">
        <v>5</v>
      </c>
      <c r="S62" s="35" t="s">
        <v>174</v>
      </c>
      <c r="T62" s="34">
        <v>0</v>
      </c>
    </row>
    <row r="63" spans="1:20" ht="46.5" customHeight="1">
      <c r="A63" s="13">
        <f t="shared" si="1"/>
        <v>51</v>
      </c>
      <c r="B63" s="16"/>
      <c r="C63" s="16"/>
      <c r="D63" s="17" t="s">
        <v>17</v>
      </c>
      <c r="E63" s="14" t="s">
        <v>121</v>
      </c>
      <c r="F63" s="164">
        <f t="shared" si="6"/>
        <v>0</v>
      </c>
      <c r="G63" s="158">
        <f t="shared" si="5"/>
        <v>404.28000000000003</v>
      </c>
      <c r="H63" s="164">
        <f t="shared" si="7"/>
        <v>404.28000000000003</v>
      </c>
      <c r="I63" s="164">
        <f t="shared" si="7"/>
        <v>0</v>
      </c>
      <c r="J63" s="164">
        <f t="shared" si="7"/>
        <v>0</v>
      </c>
      <c r="K63" s="164">
        <f t="shared" si="7"/>
        <v>0</v>
      </c>
      <c r="R63" s="182">
        <v>6</v>
      </c>
      <c r="S63" s="35" t="s">
        <v>173</v>
      </c>
      <c r="T63" s="34">
        <v>0</v>
      </c>
    </row>
    <row r="64" spans="1:20" ht="15" customHeight="1" thickBot="1">
      <c r="A64" s="13">
        <f t="shared" si="1"/>
        <v>52</v>
      </c>
      <c r="B64" s="16"/>
      <c r="C64" s="16"/>
      <c r="D64" s="17" t="s">
        <v>12</v>
      </c>
      <c r="E64" s="14" t="s">
        <v>120</v>
      </c>
      <c r="F64" s="164">
        <f t="shared" si="6"/>
        <v>0</v>
      </c>
      <c r="G64" s="158">
        <f t="shared" si="5"/>
        <v>204.17</v>
      </c>
      <c r="H64" s="164">
        <f t="shared" si="7"/>
        <v>204.17</v>
      </c>
      <c r="I64" s="164">
        <f t="shared" si="7"/>
        <v>0</v>
      </c>
      <c r="J64" s="164">
        <f t="shared" si="7"/>
        <v>0</v>
      </c>
      <c r="K64" s="164">
        <f t="shared" si="7"/>
        <v>0</v>
      </c>
      <c r="R64" s="183">
        <v>7</v>
      </c>
      <c r="S64" s="33" t="s">
        <v>172</v>
      </c>
      <c r="T64" s="32">
        <f>T61-T62-T63</f>
        <v>0</v>
      </c>
    </row>
    <row r="65" spans="1:11" ht="12.75">
      <c r="A65" s="13">
        <f t="shared" si="1"/>
        <v>53</v>
      </c>
      <c r="B65" s="16"/>
      <c r="C65" s="16"/>
      <c r="D65" s="17" t="s">
        <v>85</v>
      </c>
      <c r="E65" s="14" t="s">
        <v>119</v>
      </c>
      <c r="F65" s="164">
        <f t="shared" si="6"/>
        <v>0</v>
      </c>
      <c r="G65" s="158">
        <f t="shared" si="5"/>
        <v>0</v>
      </c>
      <c r="H65" s="164">
        <f t="shared" si="7"/>
        <v>0</v>
      </c>
      <c r="I65" s="164">
        <f t="shared" si="7"/>
        <v>0</v>
      </c>
      <c r="J65" s="164">
        <f t="shared" si="7"/>
        <v>0</v>
      </c>
      <c r="K65" s="164">
        <f t="shared" si="7"/>
        <v>0</v>
      </c>
    </row>
    <row r="66" spans="1:11" ht="12.75">
      <c r="A66" s="13">
        <f t="shared" si="1"/>
        <v>54</v>
      </c>
      <c r="B66" s="16"/>
      <c r="C66" s="16"/>
      <c r="D66" s="17" t="s">
        <v>83</v>
      </c>
      <c r="E66" s="14" t="s">
        <v>118</v>
      </c>
      <c r="F66" s="164">
        <f t="shared" si="6"/>
        <v>0</v>
      </c>
      <c r="G66" s="158">
        <f t="shared" si="5"/>
        <v>0</v>
      </c>
      <c r="H66" s="164">
        <f t="shared" si="7"/>
        <v>0</v>
      </c>
      <c r="I66" s="164">
        <f t="shared" si="7"/>
        <v>0</v>
      </c>
      <c r="J66" s="164">
        <f t="shared" si="7"/>
        <v>0</v>
      </c>
      <c r="K66" s="164">
        <f t="shared" si="7"/>
        <v>0</v>
      </c>
    </row>
    <row r="67" spans="1:11" ht="12.75">
      <c r="A67" s="13">
        <f t="shared" si="1"/>
        <v>55</v>
      </c>
      <c r="B67" s="16"/>
      <c r="C67" s="16"/>
      <c r="D67" s="17" t="s">
        <v>51</v>
      </c>
      <c r="E67" s="14" t="s">
        <v>171</v>
      </c>
      <c r="F67" s="164">
        <f t="shared" si="6"/>
        <v>0</v>
      </c>
      <c r="G67" s="158">
        <f t="shared" si="5"/>
        <v>0</v>
      </c>
      <c r="H67" s="164">
        <f t="shared" si="7"/>
        <v>0</v>
      </c>
      <c r="I67" s="164">
        <f t="shared" si="7"/>
        <v>0</v>
      </c>
      <c r="J67" s="164">
        <f t="shared" si="7"/>
        <v>0</v>
      </c>
      <c r="K67" s="164">
        <f t="shared" si="7"/>
        <v>0</v>
      </c>
    </row>
    <row r="68" spans="1:21" ht="15">
      <c r="A68" s="13">
        <f t="shared" si="1"/>
        <v>56</v>
      </c>
      <c r="B68" s="16"/>
      <c r="C68" s="16"/>
      <c r="D68" s="15">
        <v>10</v>
      </c>
      <c r="E68" s="14" t="s">
        <v>116</v>
      </c>
      <c r="F68" s="164">
        <f t="shared" si="6"/>
        <v>0</v>
      </c>
      <c r="G68" s="158">
        <f t="shared" si="5"/>
        <v>0</v>
      </c>
      <c r="H68" s="164">
        <f t="shared" si="7"/>
        <v>0</v>
      </c>
      <c r="I68" s="164">
        <f t="shared" si="7"/>
        <v>0</v>
      </c>
      <c r="J68" s="164">
        <f t="shared" si="7"/>
        <v>0</v>
      </c>
      <c r="K68" s="164">
        <f t="shared" si="7"/>
        <v>0</v>
      </c>
      <c r="R68" s="3" t="s">
        <v>1</v>
      </c>
      <c r="S68" s="1"/>
      <c r="T68" s="2" t="s">
        <v>0</v>
      </c>
      <c r="U68" s="1"/>
    </row>
    <row r="69" spans="1:20" ht="12.75">
      <c r="A69" s="13">
        <f t="shared" si="1"/>
        <v>57</v>
      </c>
      <c r="B69" s="16"/>
      <c r="C69" s="16"/>
      <c r="D69" s="15">
        <v>11</v>
      </c>
      <c r="E69" s="14" t="s">
        <v>115</v>
      </c>
      <c r="F69" s="164">
        <f t="shared" si="6"/>
        <v>0</v>
      </c>
      <c r="G69" s="158">
        <f t="shared" si="5"/>
        <v>170.97</v>
      </c>
      <c r="H69" s="164">
        <f t="shared" si="7"/>
        <v>170.97</v>
      </c>
      <c r="I69" s="164">
        <f t="shared" si="7"/>
        <v>0</v>
      </c>
      <c r="J69" s="164">
        <f t="shared" si="7"/>
        <v>0</v>
      </c>
      <c r="K69" s="164">
        <f t="shared" si="7"/>
        <v>0</v>
      </c>
      <c r="R69" t="s">
        <v>306</v>
      </c>
      <c r="T69" t="s">
        <v>307</v>
      </c>
    </row>
    <row r="70" spans="1:19" ht="12.75">
      <c r="A70" s="13">
        <f t="shared" si="1"/>
        <v>58</v>
      </c>
      <c r="B70" s="16"/>
      <c r="C70" s="16"/>
      <c r="D70" s="15">
        <v>12</v>
      </c>
      <c r="E70" s="14" t="s">
        <v>114</v>
      </c>
      <c r="F70" s="164">
        <f t="shared" si="6"/>
        <v>0</v>
      </c>
      <c r="G70" s="158">
        <f t="shared" si="5"/>
        <v>10.49</v>
      </c>
      <c r="H70" s="164">
        <f t="shared" si="7"/>
        <v>10.49</v>
      </c>
      <c r="I70" s="164">
        <f t="shared" si="7"/>
        <v>0</v>
      </c>
      <c r="J70" s="164">
        <f t="shared" si="7"/>
        <v>0</v>
      </c>
      <c r="K70" s="164">
        <f t="shared" si="7"/>
        <v>0</v>
      </c>
      <c r="R70" s="177"/>
      <c r="S70" s="1"/>
    </row>
    <row r="71" spans="1:11" ht="12.75">
      <c r="A71" s="13">
        <f t="shared" si="1"/>
        <v>59</v>
      </c>
      <c r="B71" s="16"/>
      <c r="C71" s="16"/>
      <c r="D71" s="15">
        <v>13</v>
      </c>
      <c r="E71" s="14" t="s">
        <v>113</v>
      </c>
      <c r="F71" s="164">
        <f t="shared" si="6"/>
        <v>0</v>
      </c>
      <c r="G71" s="158">
        <f t="shared" si="5"/>
        <v>0</v>
      </c>
      <c r="H71" s="164">
        <f t="shared" si="7"/>
        <v>0</v>
      </c>
      <c r="I71" s="164">
        <f t="shared" si="7"/>
        <v>0</v>
      </c>
      <c r="J71" s="164">
        <f t="shared" si="7"/>
        <v>0</v>
      </c>
      <c r="K71" s="164">
        <f t="shared" si="7"/>
        <v>0</v>
      </c>
    </row>
    <row r="72" spans="1:11" ht="12.75">
      <c r="A72" s="13">
        <f t="shared" si="1"/>
        <v>60</v>
      </c>
      <c r="B72" s="16"/>
      <c r="C72" s="16"/>
      <c r="D72" s="15">
        <v>14</v>
      </c>
      <c r="E72" s="14" t="s">
        <v>112</v>
      </c>
      <c r="F72" s="164">
        <f t="shared" si="6"/>
        <v>0</v>
      </c>
      <c r="G72" s="158">
        <f t="shared" si="5"/>
        <v>0</v>
      </c>
      <c r="H72" s="164">
        <f t="shared" si="7"/>
        <v>0</v>
      </c>
      <c r="I72" s="164">
        <f t="shared" si="7"/>
        <v>0</v>
      </c>
      <c r="J72" s="164">
        <f t="shared" si="7"/>
        <v>0</v>
      </c>
      <c r="K72" s="164">
        <f t="shared" si="7"/>
        <v>0</v>
      </c>
    </row>
    <row r="73" spans="1:11" ht="12.75">
      <c r="A73" s="13">
        <f t="shared" si="1"/>
        <v>61</v>
      </c>
      <c r="B73" s="16"/>
      <c r="C73" s="16"/>
      <c r="D73" s="15">
        <v>15</v>
      </c>
      <c r="E73" s="14" t="s">
        <v>111</v>
      </c>
      <c r="F73" s="164">
        <f t="shared" si="6"/>
        <v>0</v>
      </c>
      <c r="G73" s="158">
        <f t="shared" si="5"/>
        <v>0</v>
      </c>
      <c r="H73" s="164">
        <f t="shared" si="7"/>
        <v>0</v>
      </c>
      <c r="I73" s="164">
        <f t="shared" si="7"/>
        <v>0</v>
      </c>
      <c r="J73" s="164">
        <f t="shared" si="7"/>
        <v>0</v>
      </c>
      <c r="K73" s="164">
        <f t="shared" si="7"/>
        <v>0</v>
      </c>
    </row>
    <row r="74" spans="1:11" ht="12.75">
      <c r="A74" s="13">
        <f t="shared" si="1"/>
        <v>62</v>
      </c>
      <c r="B74" s="16"/>
      <c r="C74" s="16"/>
      <c r="D74" s="15">
        <v>16</v>
      </c>
      <c r="E74" s="14" t="s">
        <v>110</v>
      </c>
      <c r="F74" s="164">
        <f t="shared" si="6"/>
        <v>0</v>
      </c>
      <c r="G74" s="158">
        <f t="shared" si="5"/>
        <v>0</v>
      </c>
      <c r="H74" s="164">
        <f t="shared" si="7"/>
        <v>0</v>
      </c>
      <c r="I74" s="164">
        <f t="shared" si="7"/>
        <v>0</v>
      </c>
      <c r="J74" s="164">
        <f t="shared" si="7"/>
        <v>0</v>
      </c>
      <c r="K74" s="164">
        <f t="shared" si="7"/>
        <v>0</v>
      </c>
    </row>
    <row r="75" spans="1:11" ht="12.75">
      <c r="A75" s="13">
        <f t="shared" si="1"/>
        <v>63</v>
      </c>
      <c r="B75" s="16"/>
      <c r="C75" s="16"/>
      <c r="D75" s="15">
        <v>30</v>
      </c>
      <c r="E75" s="14" t="s">
        <v>109</v>
      </c>
      <c r="F75" s="164">
        <f t="shared" si="6"/>
        <v>0</v>
      </c>
      <c r="G75" s="158">
        <f t="shared" si="5"/>
        <v>17.67</v>
      </c>
      <c r="H75" s="164">
        <f t="shared" si="7"/>
        <v>17.67</v>
      </c>
      <c r="I75" s="164">
        <f t="shared" si="7"/>
        <v>0</v>
      </c>
      <c r="J75" s="164">
        <f t="shared" si="7"/>
        <v>0</v>
      </c>
      <c r="K75" s="164">
        <f t="shared" si="7"/>
        <v>0</v>
      </c>
    </row>
    <row r="76" spans="1:11" ht="12.75">
      <c r="A76" s="13">
        <f t="shared" si="1"/>
        <v>64</v>
      </c>
      <c r="B76" s="16"/>
      <c r="C76" s="19" t="s">
        <v>20</v>
      </c>
      <c r="D76" s="15"/>
      <c r="E76" s="18" t="s">
        <v>108</v>
      </c>
      <c r="F76" s="157">
        <f t="shared" si="6"/>
        <v>0</v>
      </c>
      <c r="G76" s="145">
        <f t="shared" si="5"/>
        <v>197.37</v>
      </c>
      <c r="H76" s="157">
        <f t="shared" si="7"/>
        <v>197.37</v>
      </c>
      <c r="I76" s="157">
        <f t="shared" si="7"/>
        <v>0</v>
      </c>
      <c r="J76" s="157">
        <f t="shared" si="7"/>
        <v>0</v>
      </c>
      <c r="K76" s="159">
        <f t="shared" si="7"/>
        <v>0</v>
      </c>
    </row>
    <row r="77" spans="1:11" ht="12.75">
      <c r="A77" s="13">
        <f t="shared" si="1"/>
        <v>65</v>
      </c>
      <c r="B77" s="16"/>
      <c r="C77" s="16"/>
      <c r="D77" s="17" t="s">
        <v>14</v>
      </c>
      <c r="E77" s="14" t="s">
        <v>170</v>
      </c>
      <c r="F77" s="158">
        <f t="shared" si="6"/>
        <v>0</v>
      </c>
      <c r="G77" s="158">
        <f t="shared" si="5"/>
        <v>197.37</v>
      </c>
      <c r="H77" s="158">
        <f t="shared" si="7"/>
        <v>197.37</v>
      </c>
      <c r="I77" s="158">
        <f t="shared" si="7"/>
        <v>0</v>
      </c>
      <c r="J77" s="158">
        <f t="shared" si="7"/>
        <v>0</v>
      </c>
      <c r="K77" s="158">
        <f t="shared" si="7"/>
        <v>0</v>
      </c>
    </row>
    <row r="78" spans="1:11" ht="12.75">
      <c r="A78" s="13">
        <f t="shared" si="1"/>
        <v>66</v>
      </c>
      <c r="B78" s="16"/>
      <c r="C78" s="16"/>
      <c r="D78" s="17" t="s">
        <v>20</v>
      </c>
      <c r="E78" s="14" t="s">
        <v>169</v>
      </c>
      <c r="F78" s="158">
        <f t="shared" si="6"/>
        <v>0</v>
      </c>
      <c r="G78" s="158">
        <f t="shared" si="5"/>
        <v>0</v>
      </c>
      <c r="H78" s="158">
        <f t="shared" si="7"/>
        <v>0</v>
      </c>
      <c r="I78" s="158">
        <f t="shared" si="7"/>
        <v>0</v>
      </c>
      <c r="J78" s="158">
        <f t="shared" si="7"/>
        <v>0</v>
      </c>
      <c r="K78" s="163">
        <f t="shared" si="7"/>
        <v>0</v>
      </c>
    </row>
    <row r="79" spans="1:11" ht="12.75">
      <c r="A79" s="13">
        <f t="shared" si="1"/>
        <v>67</v>
      </c>
      <c r="B79" s="16"/>
      <c r="C79" s="16"/>
      <c r="D79" s="17" t="s">
        <v>30</v>
      </c>
      <c r="E79" s="14" t="s">
        <v>105</v>
      </c>
      <c r="F79" s="158">
        <f t="shared" si="6"/>
        <v>0</v>
      </c>
      <c r="G79" s="158">
        <f t="shared" si="5"/>
        <v>0</v>
      </c>
      <c r="H79" s="158">
        <f t="shared" si="7"/>
        <v>0</v>
      </c>
      <c r="I79" s="158">
        <f t="shared" si="7"/>
        <v>0</v>
      </c>
      <c r="J79" s="158">
        <f t="shared" si="7"/>
        <v>0</v>
      </c>
      <c r="K79" s="163">
        <f t="shared" si="7"/>
        <v>0</v>
      </c>
    </row>
    <row r="80" spans="1:11" ht="12.75">
      <c r="A80" s="13">
        <f aca="true" t="shared" si="8" ref="A80:A143">A79+1</f>
        <v>68</v>
      </c>
      <c r="B80" s="16"/>
      <c r="C80" s="16"/>
      <c r="D80" s="17" t="s">
        <v>22</v>
      </c>
      <c r="E80" s="14" t="s">
        <v>168</v>
      </c>
      <c r="F80" s="158">
        <f t="shared" si="6"/>
        <v>0</v>
      </c>
      <c r="G80" s="158">
        <f t="shared" si="5"/>
        <v>0</v>
      </c>
      <c r="H80" s="158">
        <f t="shared" si="7"/>
        <v>0</v>
      </c>
      <c r="I80" s="158">
        <f t="shared" si="7"/>
        <v>0</v>
      </c>
      <c r="J80" s="158">
        <f t="shared" si="7"/>
        <v>0</v>
      </c>
      <c r="K80" s="163">
        <f t="shared" si="7"/>
        <v>0</v>
      </c>
    </row>
    <row r="81" spans="1:11" ht="12.75">
      <c r="A81" s="13">
        <f t="shared" si="8"/>
        <v>69</v>
      </c>
      <c r="B81" s="16"/>
      <c r="C81" s="16"/>
      <c r="D81" s="17" t="s">
        <v>17</v>
      </c>
      <c r="E81" s="14" t="s">
        <v>167</v>
      </c>
      <c r="F81" s="158">
        <f t="shared" si="6"/>
        <v>0</v>
      </c>
      <c r="G81" s="158">
        <f t="shared" si="5"/>
        <v>0</v>
      </c>
      <c r="H81" s="158">
        <f t="shared" si="7"/>
        <v>0</v>
      </c>
      <c r="I81" s="158">
        <f t="shared" si="7"/>
        <v>0</v>
      </c>
      <c r="J81" s="158">
        <f t="shared" si="7"/>
        <v>0</v>
      </c>
      <c r="K81" s="163">
        <f t="shared" si="7"/>
        <v>0</v>
      </c>
    </row>
    <row r="82" spans="1:11" ht="12.75">
      <c r="A82" s="13">
        <f t="shared" si="8"/>
        <v>70</v>
      </c>
      <c r="B82" s="16"/>
      <c r="C82" s="16"/>
      <c r="D82" s="15">
        <v>30</v>
      </c>
      <c r="E82" s="14" t="s">
        <v>102</v>
      </c>
      <c r="F82" s="158">
        <f t="shared" si="6"/>
        <v>0</v>
      </c>
      <c r="G82" s="158">
        <f t="shared" si="5"/>
        <v>0</v>
      </c>
      <c r="H82" s="158">
        <f t="shared" si="7"/>
        <v>0</v>
      </c>
      <c r="I82" s="158">
        <f t="shared" si="7"/>
        <v>0</v>
      </c>
      <c r="J82" s="158">
        <f t="shared" si="7"/>
        <v>0</v>
      </c>
      <c r="K82" s="163">
        <f t="shared" si="7"/>
        <v>0</v>
      </c>
    </row>
    <row r="83" spans="1:11" ht="12.75">
      <c r="A83" s="13">
        <f t="shared" si="8"/>
        <v>71</v>
      </c>
      <c r="B83" s="16"/>
      <c r="C83" s="19" t="s">
        <v>30</v>
      </c>
      <c r="D83" s="15"/>
      <c r="E83" s="18" t="s">
        <v>101</v>
      </c>
      <c r="F83" s="157">
        <f>F84+F85+F86+F87+F88+F89+F90</f>
        <v>0</v>
      </c>
      <c r="G83" s="145">
        <f t="shared" si="5"/>
        <v>700.44</v>
      </c>
      <c r="H83" s="157">
        <f>H84+H85+H86+H87+H88+H89+H90</f>
        <v>700.44</v>
      </c>
      <c r="I83" s="157">
        <f>I84+I85+I86+I87+I88+I89+I90</f>
        <v>0</v>
      </c>
      <c r="J83" s="157">
        <f>J84+J85+J86+J87+J88+J89+J90</f>
        <v>0</v>
      </c>
      <c r="K83" s="157">
        <f>K84+K85+K86+K87+K88+K89+K90</f>
        <v>0</v>
      </c>
    </row>
    <row r="84" spans="1:11" ht="12.75">
      <c r="A84" s="13">
        <f t="shared" si="8"/>
        <v>72</v>
      </c>
      <c r="B84" s="16"/>
      <c r="C84" s="16"/>
      <c r="D84" s="17" t="s">
        <v>14</v>
      </c>
      <c r="E84" s="14" t="s">
        <v>100</v>
      </c>
      <c r="F84" s="158">
        <f aca="true" t="shared" si="9" ref="F84:F90">+F200+F316+F540+F428</f>
        <v>0</v>
      </c>
      <c r="G84" s="158">
        <f t="shared" si="5"/>
        <v>535.35</v>
      </c>
      <c r="H84" s="158">
        <f aca="true" t="shared" si="10" ref="H84:K90">+H200+H316+H540+H428</f>
        <v>535.35</v>
      </c>
      <c r="I84" s="158">
        <f t="shared" si="10"/>
        <v>0</v>
      </c>
      <c r="J84" s="158">
        <f t="shared" si="10"/>
        <v>0</v>
      </c>
      <c r="K84" s="158">
        <f t="shared" si="10"/>
        <v>0</v>
      </c>
    </row>
    <row r="85" spans="1:11" ht="12.75">
      <c r="A85" s="13">
        <f t="shared" si="8"/>
        <v>73</v>
      </c>
      <c r="B85" s="16"/>
      <c r="C85" s="16"/>
      <c r="D85" s="17" t="s">
        <v>20</v>
      </c>
      <c r="E85" s="14" t="s">
        <v>99</v>
      </c>
      <c r="F85" s="158">
        <f t="shared" si="9"/>
        <v>0</v>
      </c>
      <c r="G85" s="158">
        <f t="shared" si="5"/>
        <v>12.07</v>
      </c>
      <c r="H85" s="158">
        <f t="shared" si="10"/>
        <v>12.07</v>
      </c>
      <c r="I85" s="158">
        <f t="shared" si="10"/>
        <v>0</v>
      </c>
      <c r="J85" s="158">
        <f t="shared" si="10"/>
        <v>0</v>
      </c>
      <c r="K85" s="158">
        <f t="shared" si="10"/>
        <v>0</v>
      </c>
    </row>
    <row r="86" spans="1:11" ht="12.75">
      <c r="A86" s="13">
        <f t="shared" si="8"/>
        <v>74</v>
      </c>
      <c r="B86" s="16"/>
      <c r="C86" s="16"/>
      <c r="D86" s="17" t="s">
        <v>30</v>
      </c>
      <c r="E86" s="14" t="s">
        <v>98</v>
      </c>
      <c r="F86" s="158">
        <f t="shared" si="9"/>
        <v>0</v>
      </c>
      <c r="G86" s="158">
        <f t="shared" si="5"/>
        <v>126.07000000000001</v>
      </c>
      <c r="H86" s="158">
        <f t="shared" si="10"/>
        <v>126.07000000000001</v>
      </c>
      <c r="I86" s="158">
        <f t="shared" si="10"/>
        <v>0</v>
      </c>
      <c r="J86" s="158">
        <f t="shared" si="10"/>
        <v>0</v>
      </c>
      <c r="K86" s="158">
        <f t="shared" si="10"/>
        <v>0</v>
      </c>
    </row>
    <row r="87" spans="1:11" ht="12.75">
      <c r="A87" s="13">
        <f t="shared" si="8"/>
        <v>75</v>
      </c>
      <c r="B87" s="16"/>
      <c r="C87" s="16"/>
      <c r="D87" s="17" t="s">
        <v>22</v>
      </c>
      <c r="E87" s="14" t="s">
        <v>166</v>
      </c>
      <c r="F87" s="158">
        <f t="shared" si="9"/>
        <v>0</v>
      </c>
      <c r="G87" s="158">
        <f aca="true" t="shared" si="11" ref="G87:G118">H87+I87+J87+K87</f>
        <v>6.81</v>
      </c>
      <c r="H87" s="158">
        <f t="shared" si="10"/>
        <v>6.81</v>
      </c>
      <c r="I87" s="158">
        <f t="shared" si="10"/>
        <v>0</v>
      </c>
      <c r="J87" s="158">
        <f t="shared" si="10"/>
        <v>0</v>
      </c>
      <c r="K87" s="158">
        <f t="shared" si="10"/>
        <v>0</v>
      </c>
    </row>
    <row r="88" spans="1:11" ht="12.75">
      <c r="A88" s="13">
        <f t="shared" si="8"/>
        <v>76</v>
      </c>
      <c r="B88" s="16"/>
      <c r="C88" s="16"/>
      <c r="D88" s="17" t="s">
        <v>17</v>
      </c>
      <c r="E88" s="14" t="s">
        <v>96</v>
      </c>
      <c r="F88" s="158">
        <f t="shared" si="9"/>
        <v>0</v>
      </c>
      <c r="G88" s="158">
        <f t="shared" si="11"/>
        <v>0</v>
      </c>
      <c r="H88" s="158">
        <f t="shared" si="10"/>
        <v>0</v>
      </c>
      <c r="I88" s="158">
        <f t="shared" si="10"/>
        <v>0</v>
      </c>
      <c r="J88" s="158">
        <f t="shared" si="10"/>
        <v>0</v>
      </c>
      <c r="K88" s="158">
        <f t="shared" si="10"/>
        <v>0</v>
      </c>
    </row>
    <row r="89" spans="1:11" ht="12.75">
      <c r="A89" s="13">
        <f t="shared" si="8"/>
        <v>77</v>
      </c>
      <c r="B89" s="16"/>
      <c r="C89" s="16"/>
      <c r="D89" s="17" t="s">
        <v>12</v>
      </c>
      <c r="E89" s="14" t="s">
        <v>95</v>
      </c>
      <c r="F89" s="158">
        <f t="shared" si="9"/>
        <v>0</v>
      </c>
      <c r="G89" s="158">
        <f t="shared" si="11"/>
        <v>20.14</v>
      </c>
      <c r="H89" s="158">
        <f t="shared" si="10"/>
        <v>20.14</v>
      </c>
      <c r="I89" s="158">
        <f t="shared" si="10"/>
        <v>0</v>
      </c>
      <c r="J89" s="158">
        <f t="shared" si="10"/>
        <v>0</v>
      </c>
      <c r="K89" s="158">
        <f t="shared" si="10"/>
        <v>0</v>
      </c>
    </row>
    <row r="90" spans="1:11" ht="12.75">
      <c r="A90" s="13">
        <f t="shared" si="8"/>
        <v>78</v>
      </c>
      <c r="B90" s="16"/>
      <c r="C90" s="16"/>
      <c r="D90" s="17" t="s">
        <v>85</v>
      </c>
      <c r="E90" s="14" t="s">
        <v>94</v>
      </c>
      <c r="F90" s="158">
        <f t="shared" si="9"/>
        <v>0</v>
      </c>
      <c r="G90" s="158">
        <f t="shared" si="11"/>
        <v>0</v>
      </c>
      <c r="H90" s="158">
        <f t="shared" si="10"/>
        <v>0</v>
      </c>
      <c r="I90" s="158">
        <f t="shared" si="10"/>
        <v>0</v>
      </c>
      <c r="J90" s="158">
        <f t="shared" si="10"/>
        <v>0</v>
      </c>
      <c r="K90" s="158">
        <f t="shared" si="10"/>
        <v>0</v>
      </c>
    </row>
    <row r="91" spans="1:13" ht="12.75">
      <c r="A91" s="13">
        <f t="shared" si="8"/>
        <v>79</v>
      </c>
      <c r="B91" s="16">
        <v>20</v>
      </c>
      <c r="C91" s="16"/>
      <c r="D91" s="15"/>
      <c r="E91" s="18" t="s">
        <v>165</v>
      </c>
      <c r="F91" s="157">
        <f>F92+F103+F104+F107+F112+F116+F119+F120+F121+F122+F123+F124+F125+F126+F127</f>
        <v>0</v>
      </c>
      <c r="G91" s="145">
        <f t="shared" si="11"/>
        <v>2076.07</v>
      </c>
      <c r="H91" s="157">
        <f>H92+H103+H104+H107+H112+H116+H119+H120+H121+H122+H123+H124+H125+H126+H127</f>
        <v>2076.07</v>
      </c>
      <c r="I91" s="157">
        <f>I92+I103+I104+I107+I112+I116+I119+I120+I121+I122+I123+I124+I125+I126+I127</f>
        <v>0</v>
      </c>
      <c r="J91" s="157">
        <f>J92+J103+J104+J107+J112+J116+J119+J120+J121+J122+J123+J124+J125+J126+J127</f>
        <v>0</v>
      </c>
      <c r="K91" s="157">
        <f>K92+K103+K104+K107+K112+K116+K119+K120+K121+K122+K123+K124+K125+K126+K127</f>
        <v>0</v>
      </c>
      <c r="M91" s="196"/>
    </row>
    <row r="92" spans="1:11" ht="12.75">
      <c r="A92" s="13">
        <f t="shared" si="8"/>
        <v>80</v>
      </c>
      <c r="B92" s="16"/>
      <c r="C92" s="19" t="s">
        <v>14</v>
      </c>
      <c r="D92" s="15"/>
      <c r="E92" s="18" t="s">
        <v>92</v>
      </c>
      <c r="F92" s="157">
        <f>SUM(F93:F102)</f>
        <v>0</v>
      </c>
      <c r="G92" s="145">
        <f t="shared" si="11"/>
        <v>850.36</v>
      </c>
      <c r="H92" s="157">
        <f>SUM(H93:H102)</f>
        <v>850.36</v>
      </c>
      <c r="I92" s="157">
        <f>SUM(I93:I102)</f>
        <v>0</v>
      </c>
      <c r="J92" s="157">
        <f>SUM(J93:J102)</f>
        <v>0</v>
      </c>
      <c r="K92" s="157">
        <f>SUM(K93:K102)</f>
        <v>0</v>
      </c>
    </row>
    <row r="93" spans="1:11" ht="12.75">
      <c r="A93" s="13">
        <f t="shared" si="8"/>
        <v>81</v>
      </c>
      <c r="B93" s="16"/>
      <c r="C93" s="16"/>
      <c r="D93" s="17" t="s">
        <v>14</v>
      </c>
      <c r="E93" s="14" t="s">
        <v>91</v>
      </c>
      <c r="F93" s="158">
        <f aca="true" t="shared" si="12" ref="F93:F102">+F209+F325+F549+F437</f>
        <v>0</v>
      </c>
      <c r="G93" s="158">
        <f t="shared" si="11"/>
        <v>6.3500000000000005</v>
      </c>
      <c r="H93" s="158">
        <f aca="true" t="shared" si="13" ref="H93:K102">+H209+H325+H549+H437</f>
        <v>6.3500000000000005</v>
      </c>
      <c r="I93" s="158">
        <f t="shared" si="13"/>
        <v>0</v>
      </c>
      <c r="J93" s="158">
        <f t="shared" si="13"/>
        <v>0</v>
      </c>
      <c r="K93" s="158">
        <f t="shared" si="13"/>
        <v>0</v>
      </c>
    </row>
    <row r="94" spans="1:11" ht="12.75">
      <c r="A94" s="13">
        <f t="shared" si="8"/>
        <v>82</v>
      </c>
      <c r="B94" s="16"/>
      <c r="C94" s="16"/>
      <c r="D94" s="17" t="s">
        <v>20</v>
      </c>
      <c r="E94" s="14" t="s">
        <v>90</v>
      </c>
      <c r="F94" s="158">
        <f t="shared" si="12"/>
        <v>0</v>
      </c>
      <c r="G94" s="158">
        <f t="shared" si="11"/>
        <v>16.6</v>
      </c>
      <c r="H94" s="158">
        <f t="shared" si="13"/>
        <v>16.6</v>
      </c>
      <c r="I94" s="158">
        <f t="shared" si="13"/>
        <v>0</v>
      </c>
      <c r="J94" s="158">
        <f t="shared" si="13"/>
        <v>0</v>
      </c>
      <c r="K94" s="158">
        <f t="shared" si="13"/>
        <v>0</v>
      </c>
    </row>
    <row r="95" spans="1:11" ht="12.75">
      <c r="A95" s="13">
        <f t="shared" si="8"/>
        <v>83</v>
      </c>
      <c r="B95" s="16"/>
      <c r="C95" s="16"/>
      <c r="D95" s="17" t="s">
        <v>30</v>
      </c>
      <c r="E95" s="14" t="s">
        <v>89</v>
      </c>
      <c r="F95" s="158">
        <f t="shared" si="12"/>
        <v>0</v>
      </c>
      <c r="G95" s="158">
        <f t="shared" si="11"/>
        <v>319.5</v>
      </c>
      <c r="H95" s="158">
        <f t="shared" si="13"/>
        <v>319.5</v>
      </c>
      <c r="I95" s="158">
        <f t="shared" si="13"/>
        <v>0</v>
      </c>
      <c r="J95" s="158">
        <f t="shared" si="13"/>
        <v>0</v>
      </c>
      <c r="K95" s="158">
        <f t="shared" si="13"/>
        <v>0</v>
      </c>
    </row>
    <row r="96" spans="1:11" ht="12.75">
      <c r="A96" s="13">
        <f t="shared" si="8"/>
        <v>84</v>
      </c>
      <c r="B96" s="16"/>
      <c r="C96" s="16"/>
      <c r="D96" s="17" t="s">
        <v>22</v>
      </c>
      <c r="E96" s="14" t="s">
        <v>88</v>
      </c>
      <c r="F96" s="158">
        <f t="shared" si="12"/>
        <v>0</v>
      </c>
      <c r="G96" s="158">
        <f t="shared" si="11"/>
        <v>138.67</v>
      </c>
      <c r="H96" s="158">
        <f t="shared" si="13"/>
        <v>138.67</v>
      </c>
      <c r="I96" s="158">
        <f t="shared" si="13"/>
        <v>0</v>
      </c>
      <c r="J96" s="158">
        <f t="shared" si="13"/>
        <v>0</v>
      </c>
      <c r="K96" s="158">
        <f t="shared" si="13"/>
        <v>0</v>
      </c>
    </row>
    <row r="97" spans="1:11" ht="12.75">
      <c r="A97" s="13">
        <f t="shared" si="8"/>
        <v>85</v>
      </c>
      <c r="B97" s="16"/>
      <c r="C97" s="16"/>
      <c r="D97" s="17" t="s">
        <v>17</v>
      </c>
      <c r="E97" s="14" t="s">
        <v>87</v>
      </c>
      <c r="F97" s="158">
        <f t="shared" si="12"/>
        <v>0</v>
      </c>
      <c r="G97" s="158">
        <f t="shared" si="11"/>
        <v>8.75</v>
      </c>
      <c r="H97" s="158">
        <f t="shared" si="13"/>
        <v>8.75</v>
      </c>
      <c r="I97" s="158">
        <f t="shared" si="13"/>
        <v>0</v>
      </c>
      <c r="J97" s="158">
        <f t="shared" si="13"/>
        <v>0</v>
      </c>
      <c r="K97" s="158">
        <f t="shared" si="13"/>
        <v>0</v>
      </c>
    </row>
    <row r="98" spans="1:11" ht="12.75">
      <c r="A98" s="13">
        <f t="shared" si="8"/>
        <v>86</v>
      </c>
      <c r="B98" s="16"/>
      <c r="C98" s="16"/>
      <c r="D98" s="17" t="s">
        <v>12</v>
      </c>
      <c r="E98" s="14" t="s">
        <v>86</v>
      </c>
      <c r="F98" s="158">
        <f t="shared" si="12"/>
        <v>0</v>
      </c>
      <c r="G98" s="158">
        <f t="shared" si="11"/>
        <v>0</v>
      </c>
      <c r="H98" s="158">
        <f t="shared" si="13"/>
        <v>0</v>
      </c>
      <c r="I98" s="158">
        <f t="shared" si="13"/>
        <v>0</v>
      </c>
      <c r="J98" s="158">
        <f t="shared" si="13"/>
        <v>0</v>
      </c>
      <c r="K98" s="158">
        <f t="shared" si="13"/>
        <v>0</v>
      </c>
    </row>
    <row r="99" spans="1:11" ht="12.75">
      <c r="A99" s="13">
        <f t="shared" si="8"/>
        <v>87</v>
      </c>
      <c r="B99" s="16"/>
      <c r="C99" s="16"/>
      <c r="D99" s="17" t="s">
        <v>85</v>
      </c>
      <c r="E99" s="14" t="s">
        <v>84</v>
      </c>
      <c r="F99" s="158">
        <f t="shared" si="12"/>
        <v>0</v>
      </c>
      <c r="G99" s="158">
        <f t="shared" si="11"/>
        <v>0</v>
      </c>
      <c r="H99" s="158">
        <f t="shared" si="13"/>
        <v>0</v>
      </c>
      <c r="I99" s="158">
        <f t="shared" si="13"/>
        <v>0</v>
      </c>
      <c r="J99" s="158">
        <f t="shared" si="13"/>
        <v>0</v>
      </c>
      <c r="K99" s="158">
        <f t="shared" si="13"/>
        <v>0</v>
      </c>
    </row>
    <row r="100" spans="1:11" ht="12.75">
      <c r="A100" s="13">
        <f t="shared" si="8"/>
        <v>88</v>
      </c>
      <c r="B100" s="16"/>
      <c r="C100" s="16"/>
      <c r="D100" s="17" t="s">
        <v>83</v>
      </c>
      <c r="E100" s="14" t="s">
        <v>82</v>
      </c>
      <c r="F100" s="158">
        <f t="shared" si="12"/>
        <v>0</v>
      </c>
      <c r="G100" s="158">
        <f t="shared" si="11"/>
        <v>19.86</v>
      </c>
      <c r="H100" s="158">
        <f t="shared" si="13"/>
        <v>19.86</v>
      </c>
      <c r="I100" s="158">
        <f t="shared" si="13"/>
        <v>0</v>
      </c>
      <c r="J100" s="158">
        <f t="shared" si="13"/>
        <v>0</v>
      </c>
      <c r="K100" s="158">
        <f t="shared" si="13"/>
        <v>0</v>
      </c>
    </row>
    <row r="101" spans="1:11" ht="12.75">
      <c r="A101" s="13">
        <f t="shared" si="8"/>
        <v>89</v>
      </c>
      <c r="B101" s="16"/>
      <c r="C101" s="16"/>
      <c r="D101" s="17" t="s">
        <v>51</v>
      </c>
      <c r="E101" s="14" t="s">
        <v>81</v>
      </c>
      <c r="F101" s="158">
        <f t="shared" si="12"/>
        <v>0</v>
      </c>
      <c r="G101" s="158">
        <f t="shared" si="11"/>
        <v>51.98</v>
      </c>
      <c r="H101" s="158">
        <f t="shared" si="13"/>
        <v>51.98</v>
      </c>
      <c r="I101" s="158">
        <f t="shared" si="13"/>
        <v>0</v>
      </c>
      <c r="J101" s="158">
        <f t="shared" si="13"/>
        <v>0</v>
      </c>
      <c r="K101" s="158">
        <f t="shared" si="13"/>
        <v>0</v>
      </c>
    </row>
    <row r="102" spans="1:11" ht="12.75">
      <c r="A102" s="13">
        <f t="shared" si="8"/>
        <v>90</v>
      </c>
      <c r="B102" s="16"/>
      <c r="C102" s="16"/>
      <c r="D102" s="15">
        <v>30</v>
      </c>
      <c r="E102" s="14" t="s">
        <v>164</v>
      </c>
      <c r="F102" s="158">
        <f t="shared" si="12"/>
        <v>0</v>
      </c>
      <c r="G102" s="158">
        <f t="shared" si="11"/>
        <v>288.65</v>
      </c>
      <c r="H102" s="158">
        <f t="shared" si="13"/>
        <v>288.65</v>
      </c>
      <c r="I102" s="158">
        <f t="shared" si="13"/>
        <v>0</v>
      </c>
      <c r="J102" s="158">
        <f t="shared" si="13"/>
        <v>0</v>
      </c>
      <c r="K102" s="158">
        <f t="shared" si="13"/>
        <v>0</v>
      </c>
    </row>
    <row r="103" spans="1:11" ht="12.75">
      <c r="A103" s="13">
        <f t="shared" si="8"/>
        <v>91</v>
      </c>
      <c r="B103" s="16"/>
      <c r="C103" s="19" t="s">
        <v>20</v>
      </c>
      <c r="D103" s="15"/>
      <c r="E103" s="18" t="s">
        <v>79</v>
      </c>
      <c r="F103" s="157">
        <f>+F219+F335+F447+F559</f>
        <v>0</v>
      </c>
      <c r="G103" s="145">
        <f t="shared" si="11"/>
        <v>0</v>
      </c>
      <c r="H103" s="157">
        <f>+H219+H335+H447+H559</f>
        <v>0</v>
      </c>
      <c r="I103" s="157">
        <f>+I219+I335+I447+I559</f>
        <v>0</v>
      </c>
      <c r="J103" s="157">
        <f>+J219+J335+J447+J559</f>
        <v>0</v>
      </c>
      <c r="K103" s="159">
        <f>+K219+K335+K447+K559</f>
        <v>0</v>
      </c>
    </row>
    <row r="104" spans="1:11" ht="12.75">
      <c r="A104" s="13">
        <f t="shared" si="8"/>
        <v>92</v>
      </c>
      <c r="B104" s="16"/>
      <c r="C104" s="19" t="s">
        <v>30</v>
      </c>
      <c r="D104" s="15"/>
      <c r="E104" s="18" t="s">
        <v>78</v>
      </c>
      <c r="F104" s="157">
        <f>F105+F106</f>
        <v>0</v>
      </c>
      <c r="G104" s="145">
        <f t="shared" si="11"/>
        <v>152.55</v>
      </c>
      <c r="H104" s="157">
        <f>H105+H106</f>
        <v>152.55</v>
      </c>
      <c r="I104" s="157">
        <f>I105+I106</f>
        <v>0</v>
      </c>
      <c r="J104" s="157">
        <f>J105+J106</f>
        <v>0</v>
      </c>
      <c r="K104" s="157">
        <f>K105+K106</f>
        <v>0</v>
      </c>
    </row>
    <row r="105" spans="1:11" ht="12.75">
      <c r="A105" s="13">
        <f t="shared" si="8"/>
        <v>93</v>
      </c>
      <c r="B105" s="16"/>
      <c r="C105" s="16"/>
      <c r="D105" s="17" t="s">
        <v>14</v>
      </c>
      <c r="E105" s="14" t="s">
        <v>77</v>
      </c>
      <c r="F105" s="158">
        <f>+F221+F337+F561+F449</f>
        <v>0</v>
      </c>
      <c r="G105" s="158">
        <f t="shared" si="11"/>
        <v>152.55</v>
      </c>
      <c r="H105" s="158">
        <f aca="true" t="shared" si="14" ref="H105:K106">+H221+H337+H561+H449</f>
        <v>152.55</v>
      </c>
      <c r="I105" s="158">
        <f t="shared" si="14"/>
        <v>0</v>
      </c>
      <c r="J105" s="158">
        <f t="shared" si="14"/>
        <v>0</v>
      </c>
      <c r="K105" s="158">
        <f t="shared" si="14"/>
        <v>0</v>
      </c>
    </row>
    <row r="106" spans="1:11" ht="12.75">
      <c r="A106" s="13">
        <f t="shared" si="8"/>
        <v>94</v>
      </c>
      <c r="B106" s="16"/>
      <c r="C106" s="16"/>
      <c r="D106" s="17" t="s">
        <v>20</v>
      </c>
      <c r="E106" s="14" t="s">
        <v>76</v>
      </c>
      <c r="F106" s="158">
        <f>+F222+F338+F562+F450</f>
        <v>0</v>
      </c>
      <c r="G106" s="158">
        <f t="shared" si="11"/>
        <v>0</v>
      </c>
      <c r="H106" s="158">
        <f t="shared" si="14"/>
        <v>0</v>
      </c>
      <c r="I106" s="158">
        <f t="shared" si="14"/>
        <v>0</v>
      </c>
      <c r="J106" s="158">
        <f t="shared" si="14"/>
        <v>0</v>
      </c>
      <c r="K106" s="158">
        <f t="shared" si="14"/>
        <v>0</v>
      </c>
    </row>
    <row r="107" spans="1:11" ht="12.75">
      <c r="A107" s="13">
        <f t="shared" si="8"/>
        <v>95</v>
      </c>
      <c r="B107" s="16"/>
      <c r="C107" s="19" t="s">
        <v>22</v>
      </c>
      <c r="D107" s="15"/>
      <c r="E107" s="18" t="s">
        <v>75</v>
      </c>
      <c r="F107" s="157">
        <f>+F223+F339+F451+F563</f>
        <v>0</v>
      </c>
      <c r="G107" s="145">
        <f t="shared" si="11"/>
        <v>1022.04</v>
      </c>
      <c r="H107" s="157">
        <f>+H223+H339+H451+H563</f>
        <v>1022.04</v>
      </c>
      <c r="I107" s="157">
        <f>+I223+I339+I451+I563</f>
        <v>0</v>
      </c>
      <c r="J107" s="157">
        <f>+J223+J339+J451+J563</f>
        <v>0</v>
      </c>
      <c r="K107" s="159">
        <f>+K223+K339+K451+K563</f>
        <v>0</v>
      </c>
    </row>
    <row r="108" spans="1:14" ht="12.75">
      <c r="A108" s="13">
        <f t="shared" si="8"/>
        <v>96</v>
      </c>
      <c r="B108" s="16"/>
      <c r="C108" s="16"/>
      <c r="D108" s="17" t="s">
        <v>14</v>
      </c>
      <c r="E108" s="14" t="s">
        <v>74</v>
      </c>
      <c r="F108" s="158">
        <f>+F224+F340+F564+F452</f>
        <v>0</v>
      </c>
      <c r="G108" s="158">
        <f t="shared" si="11"/>
        <v>654.36</v>
      </c>
      <c r="H108" s="158">
        <f aca="true" t="shared" si="15" ref="H108:K111">+H224+H340+H564+H452</f>
        <v>654.36</v>
      </c>
      <c r="I108" s="158">
        <f t="shared" si="15"/>
        <v>0</v>
      </c>
      <c r="J108" s="158">
        <f t="shared" si="15"/>
        <v>0</v>
      </c>
      <c r="K108" s="158">
        <f t="shared" si="15"/>
        <v>0</v>
      </c>
      <c r="M108" s="196"/>
      <c r="N108" s="196"/>
    </row>
    <row r="109" spans="1:13" ht="12.75">
      <c r="A109" s="13">
        <f t="shared" si="8"/>
        <v>97</v>
      </c>
      <c r="B109" s="16"/>
      <c r="C109" s="16"/>
      <c r="D109" s="17" t="s">
        <v>20</v>
      </c>
      <c r="E109" s="14" t="s">
        <v>73</v>
      </c>
      <c r="F109" s="158">
        <f>+F225+F341+F565+F453</f>
        <v>0</v>
      </c>
      <c r="G109" s="158">
        <f t="shared" si="11"/>
        <v>278.74</v>
      </c>
      <c r="H109" s="158">
        <f t="shared" si="15"/>
        <v>278.74</v>
      </c>
      <c r="I109" s="158">
        <f t="shared" si="15"/>
        <v>0</v>
      </c>
      <c r="J109" s="158">
        <f t="shared" si="15"/>
        <v>0</v>
      </c>
      <c r="K109" s="158">
        <f t="shared" si="15"/>
        <v>0</v>
      </c>
      <c r="M109" s="200"/>
    </row>
    <row r="110" spans="1:11" ht="12.75">
      <c r="A110" s="13">
        <f t="shared" si="8"/>
        <v>98</v>
      </c>
      <c r="B110" s="16"/>
      <c r="C110" s="16"/>
      <c r="D110" s="17" t="s">
        <v>30</v>
      </c>
      <c r="E110" s="14" t="s">
        <v>72</v>
      </c>
      <c r="F110" s="158">
        <f>+F226+F342+F566+F454</f>
        <v>0</v>
      </c>
      <c r="G110" s="158">
        <f t="shared" si="11"/>
        <v>57.94</v>
      </c>
      <c r="H110" s="158">
        <f t="shared" si="15"/>
        <v>57.94</v>
      </c>
      <c r="I110" s="158">
        <f t="shared" si="15"/>
        <v>0</v>
      </c>
      <c r="J110" s="158">
        <f t="shared" si="15"/>
        <v>0</v>
      </c>
      <c r="K110" s="158">
        <f t="shared" si="15"/>
        <v>0</v>
      </c>
    </row>
    <row r="111" spans="1:11" ht="12.75">
      <c r="A111" s="13">
        <f t="shared" si="8"/>
        <v>99</v>
      </c>
      <c r="B111" s="16"/>
      <c r="C111" s="16"/>
      <c r="D111" s="17" t="s">
        <v>22</v>
      </c>
      <c r="E111" s="14" t="s">
        <v>71</v>
      </c>
      <c r="F111" s="158">
        <f>+F227+F343+F567+F455</f>
        <v>0</v>
      </c>
      <c r="G111" s="158">
        <f t="shared" si="11"/>
        <v>31</v>
      </c>
      <c r="H111" s="158">
        <f t="shared" si="15"/>
        <v>31</v>
      </c>
      <c r="I111" s="158">
        <f t="shared" si="15"/>
        <v>0</v>
      </c>
      <c r="J111" s="158">
        <f t="shared" si="15"/>
        <v>0</v>
      </c>
      <c r="K111" s="158">
        <f t="shared" si="15"/>
        <v>0</v>
      </c>
    </row>
    <row r="112" spans="1:11" ht="12.75">
      <c r="A112" s="13">
        <f t="shared" si="8"/>
        <v>100</v>
      </c>
      <c r="B112" s="16"/>
      <c r="C112" s="19" t="s">
        <v>17</v>
      </c>
      <c r="D112" s="15"/>
      <c r="E112" s="18" t="s">
        <v>70</v>
      </c>
      <c r="F112" s="157">
        <f>F113+F114+F115</f>
        <v>0</v>
      </c>
      <c r="G112" s="145">
        <f t="shared" si="11"/>
        <v>20</v>
      </c>
      <c r="H112" s="157">
        <f>H113+H114+H115</f>
        <v>20</v>
      </c>
      <c r="I112" s="157">
        <f>I113+I114+I115</f>
        <v>0</v>
      </c>
      <c r="J112" s="157">
        <f>J113+J114+J115</f>
        <v>0</v>
      </c>
      <c r="K112" s="157">
        <f>K113+K114+K115</f>
        <v>0</v>
      </c>
    </row>
    <row r="113" spans="1:11" ht="12.75">
      <c r="A113" s="13">
        <f t="shared" si="8"/>
        <v>101</v>
      </c>
      <c r="B113" s="16"/>
      <c r="C113" s="16"/>
      <c r="D113" s="17" t="s">
        <v>14</v>
      </c>
      <c r="E113" s="14" t="s">
        <v>69</v>
      </c>
      <c r="F113" s="158">
        <f>+F229+F345+F569+F457</f>
        <v>0</v>
      </c>
      <c r="G113" s="158">
        <f t="shared" si="11"/>
        <v>0</v>
      </c>
      <c r="H113" s="158">
        <f aca="true" t="shared" si="16" ref="H113:K115">+H229+H345+H569+H457</f>
        <v>0</v>
      </c>
      <c r="I113" s="158">
        <f t="shared" si="16"/>
        <v>0</v>
      </c>
      <c r="J113" s="158">
        <f t="shared" si="16"/>
        <v>0</v>
      </c>
      <c r="K113" s="158">
        <f t="shared" si="16"/>
        <v>0</v>
      </c>
    </row>
    <row r="114" spans="1:11" ht="12.75">
      <c r="A114" s="13">
        <f t="shared" si="8"/>
        <v>102</v>
      </c>
      <c r="B114" s="16"/>
      <c r="C114" s="16"/>
      <c r="D114" s="17" t="s">
        <v>30</v>
      </c>
      <c r="E114" s="14" t="s">
        <v>68</v>
      </c>
      <c r="F114" s="158">
        <f>+F230+F346+F570+F458</f>
        <v>0</v>
      </c>
      <c r="G114" s="158">
        <f t="shared" si="11"/>
        <v>0</v>
      </c>
      <c r="H114" s="158">
        <f t="shared" si="16"/>
        <v>0</v>
      </c>
      <c r="I114" s="158">
        <f t="shared" si="16"/>
        <v>0</v>
      </c>
      <c r="J114" s="158">
        <f t="shared" si="16"/>
        <v>0</v>
      </c>
      <c r="K114" s="158">
        <f t="shared" si="16"/>
        <v>0</v>
      </c>
    </row>
    <row r="115" spans="1:11" ht="12.75">
      <c r="A115" s="13">
        <f t="shared" si="8"/>
        <v>103</v>
      </c>
      <c r="B115" s="16"/>
      <c r="C115" s="16"/>
      <c r="D115" s="15">
        <v>30</v>
      </c>
      <c r="E115" s="14" t="s">
        <v>67</v>
      </c>
      <c r="F115" s="158">
        <f>+F231+F347+F571+F459</f>
        <v>0</v>
      </c>
      <c r="G115" s="158">
        <f t="shared" si="11"/>
        <v>20</v>
      </c>
      <c r="H115" s="158">
        <f t="shared" si="16"/>
        <v>20</v>
      </c>
      <c r="I115" s="158">
        <f t="shared" si="16"/>
        <v>0</v>
      </c>
      <c r="J115" s="158">
        <f t="shared" si="16"/>
        <v>0</v>
      </c>
      <c r="K115" s="158">
        <f t="shared" si="16"/>
        <v>0</v>
      </c>
    </row>
    <row r="116" spans="1:11" ht="12.75">
      <c r="A116" s="13">
        <f t="shared" si="8"/>
        <v>104</v>
      </c>
      <c r="B116" s="16"/>
      <c r="C116" s="19" t="s">
        <v>12</v>
      </c>
      <c r="D116" s="15"/>
      <c r="E116" s="18" t="s">
        <v>66</v>
      </c>
      <c r="F116" s="157">
        <f>F117+F118</f>
        <v>0</v>
      </c>
      <c r="G116" s="145">
        <f t="shared" si="11"/>
        <v>2</v>
      </c>
      <c r="H116" s="157">
        <f>H117+H118</f>
        <v>2</v>
      </c>
      <c r="I116" s="157">
        <f>I117+I118</f>
        <v>0</v>
      </c>
      <c r="J116" s="157">
        <f>J117+J118</f>
        <v>0</v>
      </c>
      <c r="K116" s="157">
        <f>K117+K118</f>
        <v>0</v>
      </c>
    </row>
    <row r="117" spans="1:11" ht="12.75">
      <c r="A117" s="13">
        <f t="shared" si="8"/>
        <v>105</v>
      </c>
      <c r="B117" s="16"/>
      <c r="C117" s="16"/>
      <c r="D117" s="17" t="s">
        <v>14</v>
      </c>
      <c r="E117" s="14" t="s">
        <v>163</v>
      </c>
      <c r="F117" s="158">
        <f>+F233+F349+F573+F461</f>
        <v>0</v>
      </c>
      <c r="G117" s="158">
        <f t="shared" si="11"/>
        <v>2</v>
      </c>
      <c r="H117" s="158">
        <f aca="true" t="shared" si="17" ref="H117:K118">+H233+H349+H573+H461</f>
        <v>2</v>
      </c>
      <c r="I117" s="158">
        <f t="shared" si="17"/>
        <v>0</v>
      </c>
      <c r="J117" s="158">
        <f t="shared" si="17"/>
        <v>0</v>
      </c>
      <c r="K117" s="158">
        <f t="shared" si="17"/>
        <v>0</v>
      </c>
    </row>
    <row r="118" spans="1:11" ht="12.75">
      <c r="A118" s="13">
        <f t="shared" si="8"/>
        <v>106</v>
      </c>
      <c r="B118" s="16"/>
      <c r="C118" s="16"/>
      <c r="D118" s="17" t="s">
        <v>20</v>
      </c>
      <c r="E118" s="14" t="s">
        <v>64</v>
      </c>
      <c r="F118" s="158">
        <f>+F234+F350+F574+F462</f>
        <v>0</v>
      </c>
      <c r="G118" s="158">
        <f t="shared" si="11"/>
        <v>0</v>
      </c>
      <c r="H118" s="158">
        <f t="shared" si="17"/>
        <v>0</v>
      </c>
      <c r="I118" s="158">
        <f t="shared" si="17"/>
        <v>0</v>
      </c>
      <c r="J118" s="158">
        <f t="shared" si="17"/>
        <v>0</v>
      </c>
      <c r="K118" s="158">
        <f t="shared" si="17"/>
        <v>0</v>
      </c>
    </row>
    <row r="119" spans="1:11" ht="12.75">
      <c r="A119" s="13">
        <f t="shared" si="8"/>
        <v>107</v>
      </c>
      <c r="B119" s="16"/>
      <c r="C119" s="19" t="s">
        <v>51</v>
      </c>
      <c r="D119" s="15"/>
      <c r="E119" s="9" t="s">
        <v>63</v>
      </c>
      <c r="F119" s="157">
        <f aca="true" t="shared" si="18" ref="F119:F126">+F235+F351+F463+F575</f>
        <v>0</v>
      </c>
      <c r="G119" s="145">
        <f aca="true" t="shared" si="19" ref="G119:G151">H119+I119+J119+K119</f>
        <v>28.62</v>
      </c>
      <c r="H119" s="157">
        <f aca="true" t="shared" si="20" ref="H119:K126">+H235+H351+H463+H575</f>
        <v>28.62</v>
      </c>
      <c r="I119" s="157">
        <f t="shared" si="20"/>
        <v>0</v>
      </c>
      <c r="J119" s="157">
        <f t="shared" si="20"/>
        <v>0</v>
      </c>
      <c r="K119" s="159">
        <f t="shared" si="20"/>
        <v>0</v>
      </c>
    </row>
    <row r="120" spans="1:11" ht="12.75">
      <c r="A120" s="13">
        <f t="shared" si="8"/>
        <v>108</v>
      </c>
      <c r="B120" s="16"/>
      <c r="C120" s="16">
        <v>10</v>
      </c>
      <c r="D120" s="15"/>
      <c r="E120" s="9" t="s">
        <v>62</v>
      </c>
      <c r="F120" s="157">
        <f t="shared" si="18"/>
        <v>0</v>
      </c>
      <c r="G120" s="145">
        <f t="shared" si="19"/>
        <v>0</v>
      </c>
      <c r="H120" s="157">
        <f t="shared" si="20"/>
        <v>0</v>
      </c>
      <c r="I120" s="157">
        <f t="shared" si="20"/>
        <v>0</v>
      </c>
      <c r="J120" s="157">
        <f t="shared" si="20"/>
        <v>0</v>
      </c>
      <c r="K120" s="159">
        <f t="shared" si="20"/>
        <v>0</v>
      </c>
    </row>
    <row r="121" spans="1:11" ht="12.75">
      <c r="A121" s="13">
        <f t="shared" si="8"/>
        <v>109</v>
      </c>
      <c r="B121" s="16"/>
      <c r="C121" s="16">
        <v>11</v>
      </c>
      <c r="D121" s="15"/>
      <c r="E121" s="9" t="s">
        <v>162</v>
      </c>
      <c r="F121" s="157">
        <f t="shared" si="18"/>
        <v>0</v>
      </c>
      <c r="G121" s="145">
        <f t="shared" si="19"/>
        <v>0.5</v>
      </c>
      <c r="H121" s="157">
        <f t="shared" si="20"/>
        <v>0.5</v>
      </c>
      <c r="I121" s="157">
        <f t="shared" si="20"/>
        <v>0</v>
      </c>
      <c r="J121" s="157">
        <f t="shared" si="20"/>
        <v>0</v>
      </c>
      <c r="K121" s="159">
        <f t="shared" si="20"/>
        <v>0</v>
      </c>
    </row>
    <row r="122" spans="1:11" ht="12.75">
      <c r="A122" s="13">
        <f t="shared" si="8"/>
        <v>110</v>
      </c>
      <c r="B122" s="16"/>
      <c r="C122" s="16">
        <v>12</v>
      </c>
      <c r="D122" s="15"/>
      <c r="E122" s="9" t="s">
        <v>161</v>
      </c>
      <c r="F122" s="157">
        <f t="shared" si="18"/>
        <v>0</v>
      </c>
      <c r="G122" s="145">
        <f t="shared" si="19"/>
        <v>0</v>
      </c>
      <c r="H122" s="157">
        <f t="shared" si="20"/>
        <v>0</v>
      </c>
      <c r="I122" s="157">
        <f t="shared" si="20"/>
        <v>0</v>
      </c>
      <c r="J122" s="157">
        <f t="shared" si="20"/>
        <v>0</v>
      </c>
      <c r="K122" s="159">
        <f t="shared" si="20"/>
        <v>0</v>
      </c>
    </row>
    <row r="123" spans="1:11" ht="12.75">
      <c r="A123" s="13">
        <f t="shared" si="8"/>
        <v>111</v>
      </c>
      <c r="B123" s="16"/>
      <c r="C123" s="16">
        <v>13</v>
      </c>
      <c r="D123" s="15"/>
      <c r="E123" s="9" t="s">
        <v>59</v>
      </c>
      <c r="F123" s="157">
        <f t="shared" si="18"/>
        <v>0</v>
      </c>
      <c r="G123" s="145">
        <f t="shared" si="19"/>
        <v>0</v>
      </c>
      <c r="H123" s="157">
        <f t="shared" si="20"/>
        <v>0</v>
      </c>
      <c r="I123" s="157">
        <f t="shared" si="20"/>
        <v>0</v>
      </c>
      <c r="J123" s="157">
        <f t="shared" si="20"/>
        <v>0</v>
      </c>
      <c r="K123" s="159">
        <f t="shared" si="20"/>
        <v>0</v>
      </c>
    </row>
    <row r="124" spans="1:11" ht="12.75">
      <c r="A124" s="13">
        <f t="shared" si="8"/>
        <v>112</v>
      </c>
      <c r="B124" s="16"/>
      <c r="C124" s="16">
        <v>14</v>
      </c>
      <c r="D124" s="15"/>
      <c r="E124" s="9" t="s">
        <v>58</v>
      </c>
      <c r="F124" s="157">
        <f t="shared" si="18"/>
        <v>0</v>
      </c>
      <c r="G124" s="145">
        <f t="shared" si="19"/>
        <v>0</v>
      </c>
      <c r="H124" s="157">
        <f t="shared" si="20"/>
        <v>0</v>
      </c>
      <c r="I124" s="157">
        <f t="shared" si="20"/>
        <v>0</v>
      </c>
      <c r="J124" s="157">
        <f t="shared" si="20"/>
        <v>0</v>
      </c>
      <c r="K124" s="159">
        <f t="shared" si="20"/>
        <v>0</v>
      </c>
    </row>
    <row r="125" spans="1:11" ht="12.75">
      <c r="A125" s="13">
        <f t="shared" si="8"/>
        <v>113</v>
      </c>
      <c r="B125" s="16"/>
      <c r="C125" s="16">
        <v>25</v>
      </c>
      <c r="D125" s="15"/>
      <c r="E125" s="9" t="s">
        <v>57</v>
      </c>
      <c r="F125" s="157">
        <f t="shared" si="18"/>
        <v>0</v>
      </c>
      <c r="G125" s="145">
        <f t="shared" si="19"/>
        <v>0</v>
      </c>
      <c r="H125" s="157">
        <f t="shared" si="20"/>
        <v>0</v>
      </c>
      <c r="I125" s="157">
        <f t="shared" si="20"/>
        <v>0</v>
      </c>
      <c r="J125" s="157">
        <f t="shared" si="20"/>
        <v>0</v>
      </c>
      <c r="K125" s="159">
        <f t="shared" si="20"/>
        <v>0</v>
      </c>
    </row>
    <row r="126" spans="1:11" ht="12.75">
      <c r="A126" s="13">
        <f t="shared" si="8"/>
        <v>114</v>
      </c>
      <c r="B126" s="16"/>
      <c r="C126" s="16">
        <v>27</v>
      </c>
      <c r="D126" s="15"/>
      <c r="E126" s="9" t="s">
        <v>56</v>
      </c>
      <c r="F126" s="157">
        <f t="shared" si="18"/>
        <v>0</v>
      </c>
      <c r="G126" s="145">
        <f t="shared" si="19"/>
        <v>0</v>
      </c>
      <c r="H126" s="157">
        <f t="shared" si="20"/>
        <v>0</v>
      </c>
      <c r="I126" s="157">
        <f t="shared" si="20"/>
        <v>0</v>
      </c>
      <c r="J126" s="157">
        <f t="shared" si="20"/>
        <v>0</v>
      </c>
      <c r="K126" s="157">
        <f t="shared" si="20"/>
        <v>0</v>
      </c>
    </row>
    <row r="127" spans="1:11" ht="12.75">
      <c r="A127" s="13">
        <f t="shared" si="8"/>
        <v>115</v>
      </c>
      <c r="B127" s="16"/>
      <c r="C127" s="16">
        <v>30</v>
      </c>
      <c r="D127" s="15"/>
      <c r="E127" s="9" t="s">
        <v>55</v>
      </c>
      <c r="F127" s="157">
        <f>F128+F129+F130+F131+F132</f>
        <v>0</v>
      </c>
      <c r="G127" s="145">
        <f t="shared" si="19"/>
        <v>0</v>
      </c>
      <c r="H127" s="157">
        <f>H128+H129+H130+H131+H132</f>
        <v>0</v>
      </c>
      <c r="I127" s="157">
        <f>I128+I129+I130+I131+I132</f>
        <v>0</v>
      </c>
      <c r="J127" s="157">
        <f>J128+J129+J130+J131+J132</f>
        <v>0</v>
      </c>
      <c r="K127" s="157">
        <f>K128+K129+K130+K131+K132</f>
        <v>0</v>
      </c>
    </row>
    <row r="128" spans="1:11" ht="12.75">
      <c r="A128" s="13">
        <f t="shared" si="8"/>
        <v>116</v>
      </c>
      <c r="B128" s="16"/>
      <c r="C128" s="16"/>
      <c r="D128" s="17" t="s">
        <v>14</v>
      </c>
      <c r="E128" s="14" t="s">
        <v>54</v>
      </c>
      <c r="F128" s="158">
        <f aca="true" t="shared" si="21" ref="F128:F133">+F244+F360+F472+F584</f>
        <v>0</v>
      </c>
      <c r="G128" s="158">
        <f t="shared" si="19"/>
        <v>0</v>
      </c>
      <c r="H128" s="158">
        <f aca="true" t="shared" si="22" ref="H128:K133">+H244+H360+H472+H584</f>
        <v>0</v>
      </c>
      <c r="I128" s="158">
        <f t="shared" si="22"/>
        <v>0</v>
      </c>
      <c r="J128" s="158">
        <f t="shared" si="22"/>
        <v>0</v>
      </c>
      <c r="K128" s="163">
        <f t="shared" si="22"/>
        <v>0</v>
      </c>
    </row>
    <row r="129" spans="1:11" ht="12.75">
      <c r="A129" s="13">
        <f t="shared" si="8"/>
        <v>117</v>
      </c>
      <c r="B129" s="16"/>
      <c r="C129" s="16"/>
      <c r="D129" s="17" t="s">
        <v>30</v>
      </c>
      <c r="E129" s="14" t="s">
        <v>53</v>
      </c>
      <c r="F129" s="158">
        <f t="shared" si="21"/>
        <v>0</v>
      </c>
      <c r="G129" s="158">
        <f t="shared" si="19"/>
        <v>0</v>
      </c>
      <c r="H129" s="158">
        <f t="shared" si="22"/>
        <v>0</v>
      </c>
      <c r="I129" s="158">
        <f t="shared" si="22"/>
        <v>0</v>
      </c>
      <c r="J129" s="158">
        <f t="shared" si="22"/>
        <v>0</v>
      </c>
      <c r="K129" s="163">
        <f t="shared" si="22"/>
        <v>0</v>
      </c>
    </row>
    <row r="130" spans="1:11" ht="12.75">
      <c r="A130" s="13">
        <f t="shared" si="8"/>
        <v>118</v>
      </c>
      <c r="B130" s="16"/>
      <c r="C130" s="16"/>
      <c r="D130" s="17" t="s">
        <v>22</v>
      </c>
      <c r="E130" s="14" t="s">
        <v>52</v>
      </c>
      <c r="F130" s="158">
        <f t="shared" si="21"/>
        <v>0</v>
      </c>
      <c r="G130" s="158">
        <f t="shared" si="19"/>
        <v>0</v>
      </c>
      <c r="H130" s="158">
        <f t="shared" si="22"/>
        <v>0</v>
      </c>
      <c r="I130" s="158">
        <f t="shared" si="22"/>
        <v>0</v>
      </c>
      <c r="J130" s="158">
        <f t="shared" si="22"/>
        <v>0</v>
      </c>
      <c r="K130" s="163">
        <f t="shared" si="22"/>
        <v>0</v>
      </c>
    </row>
    <row r="131" spans="1:11" ht="12.75">
      <c r="A131" s="13">
        <f t="shared" si="8"/>
        <v>119</v>
      </c>
      <c r="B131" s="16"/>
      <c r="C131" s="16"/>
      <c r="D131" s="17" t="s">
        <v>51</v>
      </c>
      <c r="E131" s="14" t="s">
        <v>50</v>
      </c>
      <c r="F131" s="158">
        <f t="shared" si="21"/>
        <v>0</v>
      </c>
      <c r="G131" s="158">
        <f t="shared" si="19"/>
        <v>0</v>
      </c>
      <c r="H131" s="158">
        <f t="shared" si="22"/>
        <v>0</v>
      </c>
      <c r="I131" s="158">
        <f t="shared" si="22"/>
        <v>0</v>
      </c>
      <c r="J131" s="158">
        <f t="shared" si="22"/>
        <v>0</v>
      </c>
      <c r="K131" s="163">
        <f t="shared" si="22"/>
        <v>0</v>
      </c>
    </row>
    <row r="132" spans="1:11" ht="12.75">
      <c r="A132" s="13">
        <f t="shared" si="8"/>
        <v>120</v>
      </c>
      <c r="B132" s="16"/>
      <c r="C132" s="16"/>
      <c r="D132" s="15">
        <v>30</v>
      </c>
      <c r="E132" s="14" t="s">
        <v>49</v>
      </c>
      <c r="F132" s="158">
        <f t="shared" si="21"/>
        <v>0</v>
      </c>
      <c r="G132" s="158">
        <f>H132+I132+J132+K132</f>
        <v>0</v>
      </c>
      <c r="H132" s="158">
        <f t="shared" si="22"/>
        <v>0</v>
      </c>
      <c r="I132" s="158">
        <f t="shared" si="22"/>
        <v>0</v>
      </c>
      <c r="J132" s="158">
        <f t="shared" si="22"/>
        <v>0</v>
      </c>
      <c r="K132" s="163">
        <f t="shared" si="22"/>
        <v>0</v>
      </c>
    </row>
    <row r="133" spans="1:11" ht="12.75">
      <c r="A133" s="13">
        <f t="shared" si="8"/>
        <v>121</v>
      </c>
      <c r="B133" s="27">
        <v>30</v>
      </c>
      <c r="C133" s="27"/>
      <c r="D133" s="219"/>
      <c r="E133" s="28" t="s">
        <v>48</v>
      </c>
      <c r="F133" s="220">
        <f t="shared" si="21"/>
        <v>0</v>
      </c>
      <c r="G133" s="162">
        <f t="shared" si="19"/>
        <v>0</v>
      </c>
      <c r="H133" s="220">
        <f t="shared" si="22"/>
        <v>0</v>
      </c>
      <c r="I133" s="220">
        <f t="shared" si="22"/>
        <v>0</v>
      </c>
      <c r="J133" s="220">
        <f t="shared" si="22"/>
        <v>0</v>
      </c>
      <c r="K133" s="221">
        <f t="shared" si="22"/>
        <v>0</v>
      </c>
    </row>
    <row r="134" spans="1:11" ht="12.75">
      <c r="A134" s="13">
        <f t="shared" si="8"/>
        <v>122</v>
      </c>
      <c r="B134" s="27"/>
      <c r="C134" s="26" t="s">
        <v>30</v>
      </c>
      <c r="D134" s="219"/>
      <c r="E134" s="28" t="s">
        <v>47</v>
      </c>
      <c r="F134" s="220">
        <f>+F249+F365+F477+F590</f>
        <v>0</v>
      </c>
      <c r="G134" s="162">
        <f t="shared" si="19"/>
        <v>0</v>
      </c>
      <c r="H134" s="220">
        <f>+H249+H365+H477+H590</f>
        <v>0</v>
      </c>
      <c r="I134" s="220">
        <f>+I249+I365+I477+I590</f>
        <v>0</v>
      </c>
      <c r="J134" s="220">
        <f>+J249+J365+J477+J590</f>
        <v>0</v>
      </c>
      <c r="K134" s="221">
        <f>+K249+K365+K477+K590</f>
        <v>0</v>
      </c>
    </row>
    <row r="135" spans="1:11" ht="12.75">
      <c r="A135" s="13">
        <f t="shared" si="8"/>
        <v>123</v>
      </c>
      <c r="B135" s="27"/>
      <c r="C135" s="26"/>
      <c r="D135" s="25" t="s">
        <v>17</v>
      </c>
      <c r="E135" s="24" t="s">
        <v>46</v>
      </c>
      <c r="F135" s="220">
        <f>+F251+F367+F479+F591</f>
        <v>0</v>
      </c>
      <c r="G135" s="162">
        <f t="shared" si="19"/>
        <v>0</v>
      </c>
      <c r="H135" s="220">
        <f aca="true" t="shared" si="23" ref="H135:K136">+H251+H367+H479+H591</f>
        <v>0</v>
      </c>
      <c r="I135" s="220">
        <f t="shared" si="23"/>
        <v>0</v>
      </c>
      <c r="J135" s="220">
        <f t="shared" si="23"/>
        <v>0</v>
      </c>
      <c r="K135" s="220">
        <f t="shared" si="23"/>
        <v>0</v>
      </c>
    </row>
    <row r="136" spans="1:11" ht="25.5">
      <c r="A136" s="13">
        <f t="shared" si="8"/>
        <v>124</v>
      </c>
      <c r="B136" s="223" t="s">
        <v>291</v>
      </c>
      <c r="C136" s="26"/>
      <c r="D136" s="25"/>
      <c r="E136" s="224" t="s">
        <v>292</v>
      </c>
      <c r="F136" s="220">
        <f>+F252+F368+F480+F592</f>
        <v>0</v>
      </c>
      <c r="G136" s="162">
        <f t="shared" si="19"/>
        <v>0</v>
      </c>
      <c r="H136" s="220">
        <f t="shared" si="23"/>
        <v>0</v>
      </c>
      <c r="I136" s="220">
        <f t="shared" si="23"/>
        <v>0</v>
      </c>
      <c r="J136" s="220">
        <f t="shared" si="23"/>
        <v>0</v>
      </c>
      <c r="K136" s="220">
        <f t="shared" si="23"/>
        <v>0</v>
      </c>
    </row>
    <row r="137" spans="1:11" ht="12.75">
      <c r="A137" s="13">
        <f t="shared" si="8"/>
        <v>125</v>
      </c>
      <c r="B137" s="27">
        <v>57</v>
      </c>
      <c r="C137" s="26"/>
      <c r="D137" s="25"/>
      <c r="E137" s="28" t="s">
        <v>45</v>
      </c>
      <c r="F137" s="162">
        <f aca="true" t="shared" si="24" ref="F137:K138">F138</f>
        <v>0</v>
      </c>
      <c r="G137" s="162">
        <f t="shared" si="19"/>
        <v>0</v>
      </c>
      <c r="H137" s="162">
        <f t="shared" si="24"/>
        <v>0</v>
      </c>
      <c r="I137" s="162">
        <f t="shared" si="24"/>
        <v>0</v>
      </c>
      <c r="J137" s="162">
        <f t="shared" si="24"/>
        <v>0</v>
      </c>
      <c r="K137" s="162">
        <f t="shared" si="24"/>
        <v>0</v>
      </c>
    </row>
    <row r="138" spans="1:11" ht="12.75">
      <c r="A138" s="13">
        <f t="shared" si="8"/>
        <v>126</v>
      </c>
      <c r="B138" s="27"/>
      <c r="C138" s="26" t="s">
        <v>14</v>
      </c>
      <c r="D138" s="25"/>
      <c r="E138" s="28" t="s">
        <v>44</v>
      </c>
      <c r="F138" s="162">
        <f t="shared" si="24"/>
        <v>0</v>
      </c>
      <c r="G138" s="162">
        <f t="shared" si="19"/>
        <v>0</v>
      </c>
      <c r="H138" s="162">
        <f t="shared" si="24"/>
        <v>0</v>
      </c>
      <c r="I138" s="162">
        <f t="shared" si="24"/>
        <v>0</v>
      </c>
      <c r="J138" s="162">
        <f t="shared" si="24"/>
        <v>0</v>
      </c>
      <c r="K138" s="162">
        <f t="shared" si="24"/>
        <v>0</v>
      </c>
    </row>
    <row r="139" spans="1:11" ht="12.75">
      <c r="A139" s="13">
        <f t="shared" si="8"/>
        <v>127</v>
      </c>
      <c r="B139" s="27"/>
      <c r="C139" s="26" t="s">
        <v>20</v>
      </c>
      <c r="D139" s="25"/>
      <c r="E139" s="24" t="s">
        <v>43</v>
      </c>
      <c r="F139" s="162">
        <f>F140+F141+F142+F143</f>
        <v>0</v>
      </c>
      <c r="G139" s="162">
        <f t="shared" si="19"/>
        <v>0</v>
      </c>
      <c r="H139" s="162">
        <f>H140+H141+H142+H143</f>
        <v>0</v>
      </c>
      <c r="I139" s="162">
        <f>I140+I141+I142+I143</f>
        <v>0</v>
      </c>
      <c r="J139" s="162">
        <f>J140+J141+J142+J143</f>
        <v>0</v>
      </c>
      <c r="K139" s="162">
        <f>K140+K141+K142+K143</f>
        <v>0</v>
      </c>
    </row>
    <row r="140" spans="1:11" ht="12.75">
      <c r="A140" s="13">
        <f t="shared" si="8"/>
        <v>128</v>
      </c>
      <c r="B140" s="27"/>
      <c r="C140" s="26"/>
      <c r="D140" s="25" t="s">
        <v>14</v>
      </c>
      <c r="E140" s="24" t="s">
        <v>42</v>
      </c>
      <c r="F140" s="230">
        <f>+F256+F372+F484+F596</f>
        <v>0</v>
      </c>
      <c r="G140" s="162">
        <f t="shared" si="19"/>
        <v>0</v>
      </c>
      <c r="H140" s="230">
        <f>+H256+H372+H484+H596</f>
        <v>0</v>
      </c>
      <c r="I140" s="230">
        <f>+I256+I372+I484+I596</f>
        <v>0</v>
      </c>
      <c r="J140" s="230">
        <f>+J256+J372+J484+J596</f>
        <v>0</v>
      </c>
      <c r="K140" s="230">
        <f>+K256+K372+K484+K596</f>
        <v>0</v>
      </c>
    </row>
    <row r="141" spans="1:11" ht="12.75">
      <c r="A141" s="13">
        <f t="shared" si="8"/>
        <v>129</v>
      </c>
      <c r="B141" s="27"/>
      <c r="C141" s="26"/>
      <c r="D141" s="25" t="s">
        <v>20</v>
      </c>
      <c r="E141" s="24" t="s">
        <v>41</v>
      </c>
      <c r="F141" s="230">
        <f aca="true" t="shared" si="25" ref="F141:K143">+F257+F373+F485+F597</f>
        <v>0</v>
      </c>
      <c r="G141" s="162">
        <f t="shared" si="19"/>
        <v>0</v>
      </c>
      <c r="H141" s="230">
        <f t="shared" si="25"/>
        <v>0</v>
      </c>
      <c r="I141" s="230">
        <f t="shared" si="25"/>
        <v>0</v>
      </c>
      <c r="J141" s="230">
        <f t="shared" si="25"/>
        <v>0</v>
      </c>
      <c r="K141" s="230">
        <f t="shared" si="25"/>
        <v>0</v>
      </c>
    </row>
    <row r="142" spans="1:11" ht="12.75">
      <c r="A142" s="13">
        <f t="shared" si="8"/>
        <v>130</v>
      </c>
      <c r="B142" s="27"/>
      <c r="C142" s="26"/>
      <c r="D142" s="25" t="s">
        <v>30</v>
      </c>
      <c r="E142" s="24" t="s">
        <v>40</v>
      </c>
      <c r="F142" s="230">
        <f t="shared" si="25"/>
        <v>0</v>
      </c>
      <c r="G142" s="162">
        <f t="shared" si="19"/>
        <v>0</v>
      </c>
      <c r="H142" s="230">
        <f t="shared" si="25"/>
        <v>0</v>
      </c>
      <c r="I142" s="230">
        <f t="shared" si="25"/>
        <v>0</v>
      </c>
      <c r="J142" s="230">
        <f t="shared" si="25"/>
        <v>0</v>
      </c>
      <c r="K142" s="230">
        <f t="shared" si="25"/>
        <v>0</v>
      </c>
    </row>
    <row r="143" spans="1:11" ht="12.75">
      <c r="A143" s="13">
        <f t="shared" si="8"/>
        <v>131</v>
      </c>
      <c r="B143" s="27"/>
      <c r="C143" s="26"/>
      <c r="D143" s="25" t="s">
        <v>22</v>
      </c>
      <c r="E143" s="24" t="s">
        <v>39</v>
      </c>
      <c r="F143" s="230">
        <f t="shared" si="25"/>
        <v>0</v>
      </c>
      <c r="G143" s="162">
        <f t="shared" si="19"/>
        <v>0</v>
      </c>
      <c r="H143" s="230">
        <f t="shared" si="25"/>
        <v>0</v>
      </c>
      <c r="I143" s="230">
        <f t="shared" si="25"/>
        <v>0</v>
      </c>
      <c r="J143" s="230">
        <f t="shared" si="25"/>
        <v>0</v>
      </c>
      <c r="K143" s="230">
        <f t="shared" si="25"/>
        <v>0</v>
      </c>
    </row>
    <row r="144" spans="1:18" ht="12.75">
      <c r="A144" s="13">
        <f aca="true" t="shared" si="26" ref="A144:A207">A143+1</f>
        <v>132</v>
      </c>
      <c r="B144" s="16">
        <v>70</v>
      </c>
      <c r="C144" s="16"/>
      <c r="D144" s="15"/>
      <c r="E144" s="18" t="s">
        <v>149</v>
      </c>
      <c r="F144" s="145">
        <f>F145</f>
        <v>0</v>
      </c>
      <c r="G144" s="145">
        <f t="shared" si="19"/>
        <v>49.47</v>
      </c>
      <c r="H144" s="145">
        <f>H145</f>
        <v>49.47</v>
      </c>
      <c r="I144" s="145">
        <f>I145</f>
        <v>0</v>
      </c>
      <c r="J144" s="145">
        <f>J145</f>
        <v>0</v>
      </c>
      <c r="K144" s="145">
        <f>K145</f>
        <v>0</v>
      </c>
      <c r="M144" s="196"/>
      <c r="N144" s="153"/>
      <c r="O144" s="153"/>
      <c r="P144" s="153"/>
      <c r="Q144" s="153"/>
      <c r="R144" s="153"/>
    </row>
    <row r="145" spans="1:11" ht="12.75">
      <c r="A145" s="13">
        <f t="shared" si="26"/>
        <v>133</v>
      </c>
      <c r="B145" s="16">
        <v>71</v>
      </c>
      <c r="C145" s="194"/>
      <c r="D145" s="15"/>
      <c r="E145" s="18" t="s">
        <v>37</v>
      </c>
      <c r="F145" s="145">
        <f>F146+F151</f>
        <v>0</v>
      </c>
      <c r="G145" s="145">
        <f t="shared" si="19"/>
        <v>49.47</v>
      </c>
      <c r="H145" s="145">
        <f>H146+H151</f>
        <v>49.47</v>
      </c>
      <c r="I145" s="145">
        <f>I146+I151</f>
        <v>0</v>
      </c>
      <c r="J145" s="145">
        <f>J146+J151</f>
        <v>0</v>
      </c>
      <c r="K145" s="145">
        <f>K146+K151</f>
        <v>0</v>
      </c>
    </row>
    <row r="146" spans="1:11" ht="12.75">
      <c r="A146" s="13">
        <f t="shared" si="26"/>
        <v>134</v>
      </c>
      <c r="B146" s="16"/>
      <c r="C146" s="19" t="s">
        <v>14</v>
      </c>
      <c r="D146" s="15"/>
      <c r="E146" s="18" t="s">
        <v>36</v>
      </c>
      <c r="F146" s="145">
        <f>F147+F148+F149+F150</f>
        <v>0</v>
      </c>
      <c r="G146" s="145">
        <f t="shared" si="19"/>
        <v>49.47</v>
      </c>
      <c r="H146" s="145">
        <f>H147+H148+H149+H150</f>
        <v>49.47</v>
      </c>
      <c r="I146" s="145">
        <f>I147+I148+I149+I150</f>
        <v>0</v>
      </c>
      <c r="J146" s="145">
        <f>J147+J148+J149+J150</f>
        <v>0</v>
      </c>
      <c r="K146" s="145">
        <f>K147+K148+K149+K150</f>
        <v>0</v>
      </c>
    </row>
    <row r="147" spans="1:11" ht="12.75">
      <c r="A147" s="13">
        <f t="shared" si="26"/>
        <v>135</v>
      </c>
      <c r="B147" s="16"/>
      <c r="C147" s="16"/>
      <c r="D147" s="17" t="s">
        <v>14</v>
      </c>
      <c r="E147" s="14" t="s">
        <v>35</v>
      </c>
      <c r="F147" s="158">
        <f>+F263+F379+F491+F603</f>
        <v>0</v>
      </c>
      <c r="G147" s="158">
        <f t="shared" si="19"/>
        <v>0</v>
      </c>
      <c r="H147" s="158">
        <f aca="true" t="shared" si="27" ref="H147:K151">+H263+H379+H491+H603</f>
        <v>0</v>
      </c>
      <c r="I147" s="158">
        <f t="shared" si="27"/>
        <v>0</v>
      </c>
      <c r="J147" s="158">
        <f t="shared" si="27"/>
        <v>0</v>
      </c>
      <c r="K147" s="158">
        <f t="shared" si="27"/>
        <v>0</v>
      </c>
    </row>
    <row r="148" spans="1:11" ht="12.75">
      <c r="A148" s="13">
        <f t="shared" si="26"/>
        <v>136</v>
      </c>
      <c r="B148" s="16"/>
      <c r="C148" s="16"/>
      <c r="D148" s="17" t="s">
        <v>20</v>
      </c>
      <c r="E148" s="14" t="s">
        <v>160</v>
      </c>
      <c r="F148" s="158">
        <f>+F264+F380+F492+F604</f>
        <v>0</v>
      </c>
      <c r="G148" s="158">
        <f t="shared" si="19"/>
        <v>49.47</v>
      </c>
      <c r="H148" s="158">
        <f t="shared" si="27"/>
        <v>49.47</v>
      </c>
      <c r="I148" s="158">
        <f t="shared" si="27"/>
        <v>0</v>
      </c>
      <c r="J148" s="158">
        <f t="shared" si="27"/>
        <v>0</v>
      </c>
      <c r="K148" s="158">
        <f t="shared" si="27"/>
        <v>0</v>
      </c>
    </row>
    <row r="149" spans="1:11" ht="12.75">
      <c r="A149" s="13">
        <f t="shared" si="26"/>
        <v>137</v>
      </c>
      <c r="B149" s="16"/>
      <c r="C149" s="16"/>
      <c r="D149" s="17" t="s">
        <v>30</v>
      </c>
      <c r="E149" s="14" t="s">
        <v>284</v>
      </c>
      <c r="F149" s="158">
        <f>+F265+F381+F493+F605</f>
        <v>0</v>
      </c>
      <c r="G149" s="158">
        <f t="shared" si="19"/>
        <v>0</v>
      </c>
      <c r="H149" s="158">
        <f t="shared" si="27"/>
        <v>0</v>
      </c>
      <c r="I149" s="158">
        <f t="shared" si="27"/>
        <v>0</v>
      </c>
      <c r="J149" s="158">
        <f t="shared" si="27"/>
        <v>0</v>
      </c>
      <c r="K149" s="158">
        <f t="shared" si="27"/>
        <v>0</v>
      </c>
    </row>
    <row r="150" spans="1:11" ht="12.75">
      <c r="A150" s="13">
        <f t="shared" si="26"/>
        <v>138</v>
      </c>
      <c r="B150" s="16"/>
      <c r="C150" s="16"/>
      <c r="D150" s="15">
        <v>30</v>
      </c>
      <c r="E150" s="14" t="s">
        <v>28</v>
      </c>
      <c r="F150" s="158">
        <f>+F266+F382+F494+F606</f>
        <v>0</v>
      </c>
      <c r="G150" s="158">
        <f t="shared" si="19"/>
        <v>0</v>
      </c>
      <c r="H150" s="158">
        <f t="shared" si="27"/>
        <v>0</v>
      </c>
      <c r="I150" s="158">
        <f t="shared" si="27"/>
        <v>0</v>
      </c>
      <c r="J150" s="158">
        <f t="shared" si="27"/>
        <v>0</v>
      </c>
      <c r="K150" s="158">
        <f t="shared" si="27"/>
        <v>0</v>
      </c>
    </row>
    <row r="151" spans="1:11" ht="12.75">
      <c r="A151" s="13">
        <f t="shared" si="26"/>
        <v>139</v>
      </c>
      <c r="B151" s="16">
        <v>71</v>
      </c>
      <c r="C151" s="19" t="s">
        <v>30</v>
      </c>
      <c r="D151" s="15"/>
      <c r="E151" s="14" t="s">
        <v>33</v>
      </c>
      <c r="F151" s="158">
        <f>+F267+F383+F495+F607</f>
        <v>0</v>
      </c>
      <c r="G151" s="158">
        <f t="shared" si="19"/>
        <v>0</v>
      </c>
      <c r="H151" s="158">
        <f t="shared" si="27"/>
        <v>0</v>
      </c>
      <c r="I151" s="158">
        <f t="shared" si="27"/>
        <v>0</v>
      </c>
      <c r="J151" s="158">
        <f t="shared" si="27"/>
        <v>0</v>
      </c>
      <c r="K151" s="158">
        <f t="shared" si="27"/>
        <v>0</v>
      </c>
    </row>
    <row r="152" spans="1:11" ht="12.75">
      <c r="A152" s="13">
        <f t="shared" si="26"/>
        <v>140</v>
      </c>
      <c r="B152" s="16"/>
      <c r="C152" s="16"/>
      <c r="D152" s="15"/>
      <c r="E152" s="22" t="s">
        <v>32</v>
      </c>
      <c r="F152" s="157">
        <f>F153+F154+F155</f>
        <v>0</v>
      </c>
      <c r="G152" s="145">
        <f aca="true" t="shared" si="28" ref="G152:G170">H152+I152+J152+K152</f>
        <v>49.47</v>
      </c>
      <c r="H152" s="157">
        <f>H153+H154+H155</f>
        <v>49.47</v>
      </c>
      <c r="I152" s="157">
        <f>I153+I154+I155</f>
        <v>0</v>
      </c>
      <c r="J152" s="157">
        <f>J153+J154+J155</f>
        <v>0</v>
      </c>
      <c r="K152" s="157">
        <f>K153+K154+K155</f>
        <v>0</v>
      </c>
    </row>
    <row r="153" spans="1:11" ht="12.75">
      <c r="A153" s="13">
        <f t="shared" si="26"/>
        <v>141</v>
      </c>
      <c r="B153" s="16">
        <v>71</v>
      </c>
      <c r="C153" s="19" t="s">
        <v>14</v>
      </c>
      <c r="D153" s="17" t="s">
        <v>20</v>
      </c>
      <c r="E153" s="14" t="s">
        <v>31</v>
      </c>
      <c r="F153" s="158">
        <f>+F269+F385+F497+F609</f>
        <v>0</v>
      </c>
      <c r="G153" s="158">
        <f t="shared" si="28"/>
        <v>49.47</v>
      </c>
      <c r="H153" s="158">
        <f aca="true" t="shared" si="29" ref="H153:K155">+H269+H385+H497+H609</f>
        <v>49.47</v>
      </c>
      <c r="I153" s="158">
        <f t="shared" si="29"/>
        <v>0</v>
      </c>
      <c r="J153" s="158">
        <f t="shared" si="29"/>
        <v>0</v>
      </c>
      <c r="K153" s="158">
        <f t="shared" si="29"/>
        <v>0</v>
      </c>
    </row>
    <row r="154" spans="1:11" ht="12.75">
      <c r="A154" s="13">
        <f t="shared" si="26"/>
        <v>142</v>
      </c>
      <c r="B154" s="16"/>
      <c r="C154" s="16"/>
      <c r="D154" s="17" t="s">
        <v>30</v>
      </c>
      <c r="E154" s="14" t="s">
        <v>29</v>
      </c>
      <c r="F154" s="158">
        <f>+F270+F386+F498+F610</f>
        <v>0</v>
      </c>
      <c r="G154" s="158">
        <f t="shared" si="28"/>
        <v>0</v>
      </c>
      <c r="H154" s="158">
        <f t="shared" si="29"/>
        <v>0</v>
      </c>
      <c r="I154" s="158">
        <f t="shared" si="29"/>
        <v>0</v>
      </c>
      <c r="J154" s="158">
        <f t="shared" si="29"/>
        <v>0</v>
      </c>
      <c r="K154" s="158">
        <f t="shared" si="29"/>
        <v>0</v>
      </c>
    </row>
    <row r="155" spans="1:11" ht="12.75">
      <c r="A155" s="13">
        <f t="shared" si="26"/>
        <v>143</v>
      </c>
      <c r="B155" s="16"/>
      <c r="C155" s="16"/>
      <c r="D155" s="15">
        <v>30</v>
      </c>
      <c r="E155" s="21" t="s">
        <v>28</v>
      </c>
      <c r="F155" s="158">
        <f>+F271+F387+F499+F611</f>
        <v>0</v>
      </c>
      <c r="G155" s="158">
        <f t="shared" si="28"/>
        <v>0</v>
      </c>
      <c r="H155" s="158">
        <f t="shared" si="29"/>
        <v>0</v>
      </c>
      <c r="I155" s="158">
        <f t="shared" si="29"/>
        <v>0</v>
      </c>
      <c r="J155" s="158">
        <f t="shared" si="29"/>
        <v>0</v>
      </c>
      <c r="K155" s="158">
        <f t="shared" si="29"/>
        <v>0</v>
      </c>
    </row>
    <row r="156" spans="1:11" ht="12.75">
      <c r="A156" s="13">
        <f t="shared" si="26"/>
        <v>144</v>
      </c>
      <c r="B156" s="16"/>
      <c r="C156" s="16"/>
      <c r="D156" s="15"/>
      <c r="E156" s="14" t="s">
        <v>27</v>
      </c>
      <c r="F156" s="158"/>
      <c r="G156" s="158">
        <f t="shared" si="28"/>
        <v>0</v>
      </c>
      <c r="H156" s="158"/>
      <c r="I156" s="158"/>
      <c r="J156" s="158"/>
      <c r="K156" s="163"/>
    </row>
    <row r="157" spans="1:11" ht="12.75">
      <c r="A157" s="13">
        <f t="shared" si="26"/>
        <v>145</v>
      </c>
      <c r="B157" s="16" t="s">
        <v>26</v>
      </c>
      <c r="C157" s="16" t="s">
        <v>25</v>
      </c>
      <c r="D157" s="20" t="s">
        <v>24</v>
      </c>
      <c r="E157" s="14"/>
      <c r="F157" s="158"/>
      <c r="G157" s="158">
        <f t="shared" si="28"/>
        <v>0</v>
      </c>
      <c r="H157" s="158"/>
      <c r="I157" s="158"/>
      <c r="J157" s="158"/>
      <c r="K157" s="163"/>
    </row>
    <row r="158" spans="1:11" ht="12.75">
      <c r="A158" s="13">
        <f t="shared" si="26"/>
        <v>146</v>
      </c>
      <c r="B158" s="19" t="s">
        <v>148</v>
      </c>
      <c r="C158" s="16"/>
      <c r="D158" s="15"/>
      <c r="E158" s="18" t="s">
        <v>23</v>
      </c>
      <c r="F158" s="157">
        <f>F159+F162+F163+F166+F167</f>
        <v>0</v>
      </c>
      <c r="G158" s="145">
        <f t="shared" si="28"/>
        <v>5826.68</v>
      </c>
      <c r="H158" s="157">
        <f>H159+H162+H163+H166+H167</f>
        <v>5826.68</v>
      </c>
      <c r="I158" s="157">
        <f>I159+I162+I163+I166+I167</f>
        <v>0</v>
      </c>
      <c r="J158" s="157">
        <f>J159+J162+J163+J166+J167</f>
        <v>0</v>
      </c>
      <c r="K158" s="157">
        <f>K159+K162+K163+K166+K167</f>
        <v>0</v>
      </c>
    </row>
    <row r="159" spans="1:11" ht="12.75">
      <c r="A159" s="13">
        <f t="shared" si="26"/>
        <v>147</v>
      </c>
      <c r="B159" s="16"/>
      <c r="C159" s="19" t="s">
        <v>22</v>
      </c>
      <c r="D159" s="15"/>
      <c r="E159" s="18" t="s">
        <v>21</v>
      </c>
      <c r="F159" s="157">
        <f>F160+F161</f>
        <v>0</v>
      </c>
      <c r="G159" s="145">
        <f t="shared" si="28"/>
        <v>0</v>
      </c>
      <c r="H159" s="157">
        <f>H160+H161</f>
        <v>0</v>
      </c>
      <c r="I159" s="157">
        <f>I160+I161</f>
        <v>0</v>
      </c>
      <c r="J159" s="157">
        <f>J160+J161</f>
        <v>0</v>
      </c>
      <c r="K159" s="157">
        <f>K160+K161</f>
        <v>0</v>
      </c>
    </row>
    <row r="160" spans="1:11" ht="12.75">
      <c r="A160" s="13">
        <f t="shared" si="26"/>
        <v>148</v>
      </c>
      <c r="B160" s="16"/>
      <c r="C160" s="16"/>
      <c r="D160" s="17" t="s">
        <v>20</v>
      </c>
      <c r="E160" s="14" t="s">
        <v>19</v>
      </c>
      <c r="F160" s="158">
        <f>+F276+F392+F504+F616</f>
        <v>0</v>
      </c>
      <c r="G160" s="158">
        <f t="shared" si="28"/>
        <v>0</v>
      </c>
      <c r="H160" s="158">
        <f aca="true" t="shared" si="30" ref="H160:K162">+H276+H392+H504+H616</f>
        <v>0</v>
      </c>
      <c r="I160" s="158">
        <f t="shared" si="30"/>
        <v>0</v>
      </c>
      <c r="J160" s="158">
        <f t="shared" si="30"/>
        <v>0</v>
      </c>
      <c r="K160" s="163">
        <f t="shared" si="30"/>
        <v>0</v>
      </c>
    </row>
    <row r="161" spans="1:11" ht="12.75">
      <c r="A161" s="13">
        <f t="shared" si="26"/>
        <v>149</v>
      </c>
      <c r="B161" s="16"/>
      <c r="C161" s="16"/>
      <c r="D161" s="15">
        <v>50</v>
      </c>
      <c r="E161" s="14" t="s">
        <v>159</v>
      </c>
      <c r="F161" s="158">
        <f>+F277+F393+F505+F617</f>
        <v>0</v>
      </c>
      <c r="G161" s="158">
        <f t="shared" si="28"/>
        <v>0</v>
      </c>
      <c r="H161" s="158">
        <f t="shared" si="30"/>
        <v>0</v>
      </c>
      <c r="I161" s="158">
        <f t="shared" si="30"/>
        <v>0</v>
      </c>
      <c r="J161" s="158">
        <f t="shared" si="30"/>
        <v>0</v>
      </c>
      <c r="K161" s="163">
        <f t="shared" si="30"/>
        <v>0</v>
      </c>
    </row>
    <row r="162" spans="1:11" ht="12.75">
      <c r="A162" s="13">
        <f t="shared" si="26"/>
        <v>150</v>
      </c>
      <c r="B162" s="16"/>
      <c r="C162" s="19" t="s">
        <v>17</v>
      </c>
      <c r="D162" s="15"/>
      <c r="E162" s="9" t="s">
        <v>16</v>
      </c>
      <c r="F162" s="157">
        <f>+F278+F394+F506+F618</f>
        <v>0</v>
      </c>
      <c r="G162" s="145">
        <f t="shared" si="28"/>
        <v>0</v>
      </c>
      <c r="H162" s="157">
        <f t="shared" si="30"/>
        <v>0</v>
      </c>
      <c r="I162" s="157">
        <f t="shared" si="30"/>
        <v>0</v>
      </c>
      <c r="J162" s="157">
        <f t="shared" si="30"/>
        <v>0</v>
      </c>
      <c r="K162" s="159">
        <f t="shared" si="30"/>
        <v>0</v>
      </c>
    </row>
    <row r="163" spans="1:11" ht="12.75">
      <c r="A163" s="13">
        <f t="shared" si="26"/>
        <v>151</v>
      </c>
      <c r="B163" s="16"/>
      <c r="C163" s="19" t="s">
        <v>12</v>
      </c>
      <c r="D163" s="15"/>
      <c r="E163" s="18" t="s">
        <v>158</v>
      </c>
      <c r="F163" s="157">
        <f>F164+F165</f>
        <v>0</v>
      </c>
      <c r="G163" s="145">
        <f t="shared" si="28"/>
        <v>5826.68</v>
      </c>
      <c r="H163" s="157">
        <f>H164+H165</f>
        <v>5826.68</v>
      </c>
      <c r="I163" s="157">
        <f>I164+I165</f>
        <v>0</v>
      </c>
      <c r="J163" s="157">
        <f>J164+J165</f>
        <v>0</v>
      </c>
      <c r="K163" s="157">
        <f>K164+K165</f>
        <v>0</v>
      </c>
    </row>
    <row r="164" spans="1:11" ht="12.75">
      <c r="A164" s="13">
        <f t="shared" si="26"/>
        <v>152</v>
      </c>
      <c r="B164" s="16"/>
      <c r="C164" s="16"/>
      <c r="D164" s="17" t="s">
        <v>14</v>
      </c>
      <c r="E164" s="14" t="s">
        <v>13</v>
      </c>
      <c r="F164" s="158">
        <f>+F280+F396+F508+F620</f>
        <v>0</v>
      </c>
      <c r="G164" s="158">
        <f t="shared" si="28"/>
        <v>5826.68</v>
      </c>
      <c r="H164" s="158">
        <f aca="true" t="shared" si="31" ref="H164:K165">+H280+H396+H508+H620</f>
        <v>5826.68</v>
      </c>
      <c r="I164" s="158">
        <f t="shared" si="31"/>
        <v>0</v>
      </c>
      <c r="J164" s="158">
        <f t="shared" si="31"/>
        <v>0</v>
      </c>
      <c r="K164" s="163">
        <f t="shared" si="31"/>
        <v>0</v>
      </c>
    </row>
    <row r="165" spans="1:11" ht="12.75">
      <c r="A165" s="13">
        <f t="shared" si="26"/>
        <v>153</v>
      </c>
      <c r="B165" s="16"/>
      <c r="C165" s="16"/>
      <c r="D165" s="17" t="s">
        <v>12</v>
      </c>
      <c r="E165" s="14" t="s">
        <v>136</v>
      </c>
      <c r="F165" s="158">
        <f>+F281+F397+F509+F621</f>
        <v>0</v>
      </c>
      <c r="G165" s="158">
        <f t="shared" si="28"/>
        <v>0</v>
      </c>
      <c r="H165" s="158">
        <f t="shared" si="31"/>
        <v>0</v>
      </c>
      <c r="I165" s="158">
        <f t="shared" si="31"/>
        <v>0</v>
      </c>
      <c r="J165" s="158">
        <f t="shared" si="31"/>
        <v>0</v>
      </c>
      <c r="K165" s="163">
        <f t="shared" si="31"/>
        <v>0</v>
      </c>
    </row>
    <row r="166" spans="1:11" ht="12.75">
      <c r="A166" s="13">
        <f t="shared" si="26"/>
        <v>154</v>
      </c>
      <c r="B166" s="16"/>
      <c r="C166" s="16">
        <v>10</v>
      </c>
      <c r="D166" s="15"/>
      <c r="E166" s="18" t="s">
        <v>157</v>
      </c>
      <c r="F166" s="157">
        <f>+F282</f>
        <v>0</v>
      </c>
      <c r="G166" s="145">
        <f t="shared" si="28"/>
        <v>0</v>
      </c>
      <c r="H166" s="157">
        <f>+H282</f>
        <v>0</v>
      </c>
      <c r="I166" s="157">
        <f>+I282</f>
        <v>0</v>
      </c>
      <c r="J166" s="157">
        <f>+J282</f>
        <v>0</v>
      </c>
      <c r="K166" s="159">
        <f>+K282</f>
        <v>0</v>
      </c>
    </row>
    <row r="167" spans="1:11" ht="12.75">
      <c r="A167" s="13">
        <f t="shared" si="26"/>
        <v>155</v>
      </c>
      <c r="B167" s="16"/>
      <c r="C167" s="16">
        <v>50</v>
      </c>
      <c r="D167" s="15"/>
      <c r="E167" s="18" t="s">
        <v>156</v>
      </c>
      <c r="F167" s="157">
        <f>F168+F169</f>
        <v>0</v>
      </c>
      <c r="G167" s="145">
        <f t="shared" si="28"/>
        <v>0</v>
      </c>
      <c r="H167" s="157">
        <f>H168+H169</f>
        <v>0</v>
      </c>
      <c r="I167" s="157">
        <f>I168+I169</f>
        <v>0</v>
      </c>
      <c r="J167" s="157">
        <f>J168+J169</f>
        <v>0</v>
      </c>
      <c r="K167" s="157">
        <f>K168+K169</f>
        <v>0</v>
      </c>
    </row>
    <row r="168" spans="1:11" ht="12.75">
      <c r="A168" s="13">
        <f t="shared" si="26"/>
        <v>156</v>
      </c>
      <c r="B168" s="16"/>
      <c r="C168" s="16"/>
      <c r="D168" s="17" t="s">
        <v>14</v>
      </c>
      <c r="E168" s="14" t="s">
        <v>155</v>
      </c>
      <c r="F168" s="158">
        <f>+F284</f>
        <v>0</v>
      </c>
      <c r="G168" s="158">
        <f t="shared" si="28"/>
        <v>0</v>
      </c>
      <c r="H168" s="158">
        <f aca="true" t="shared" si="32" ref="H168:K169">+H284</f>
        <v>0</v>
      </c>
      <c r="I168" s="158">
        <f t="shared" si="32"/>
        <v>0</v>
      </c>
      <c r="J168" s="158">
        <f t="shared" si="32"/>
        <v>0</v>
      </c>
      <c r="K168" s="163">
        <f t="shared" si="32"/>
        <v>0</v>
      </c>
    </row>
    <row r="169" spans="1:11" ht="12.75">
      <c r="A169" s="13">
        <f t="shared" si="26"/>
        <v>157</v>
      </c>
      <c r="B169" s="16"/>
      <c r="C169" s="16"/>
      <c r="D169" s="15">
        <v>50</v>
      </c>
      <c r="E169" s="14" t="s">
        <v>154</v>
      </c>
      <c r="F169" s="158">
        <f>+F285</f>
        <v>0</v>
      </c>
      <c r="G169" s="158">
        <f t="shared" si="28"/>
        <v>0</v>
      </c>
      <c r="H169" s="158">
        <f t="shared" si="32"/>
        <v>0</v>
      </c>
      <c r="I169" s="158">
        <f t="shared" si="32"/>
        <v>0</v>
      </c>
      <c r="J169" s="158">
        <f t="shared" si="32"/>
        <v>0</v>
      </c>
      <c r="K169" s="163">
        <f t="shared" si="32"/>
        <v>0</v>
      </c>
    </row>
    <row r="170" spans="1:18" ht="12.75">
      <c r="A170" s="13">
        <f t="shared" si="26"/>
        <v>158</v>
      </c>
      <c r="B170" s="16"/>
      <c r="C170" s="16"/>
      <c r="D170" s="15"/>
      <c r="E170" s="192" t="s">
        <v>153</v>
      </c>
      <c r="F170" s="157">
        <f>+F172+F260</f>
        <v>0</v>
      </c>
      <c r="G170" s="145">
        <f t="shared" si="28"/>
        <v>5382.679999999999</v>
      </c>
      <c r="H170" s="157">
        <f>+H172+H260</f>
        <v>5382.679999999999</v>
      </c>
      <c r="I170" s="157">
        <f>+I172+I260</f>
        <v>0</v>
      </c>
      <c r="J170" s="157">
        <f>+J172+J260</f>
        <v>0</v>
      </c>
      <c r="K170" s="159">
        <f>+K172+K260</f>
        <v>0</v>
      </c>
      <c r="N170" s="188"/>
      <c r="O170" s="188"/>
      <c r="P170" s="188"/>
      <c r="Q170" s="188"/>
      <c r="R170" s="188"/>
    </row>
    <row r="171" spans="1:11" ht="12.75">
      <c r="A171" s="13">
        <f t="shared" si="26"/>
        <v>159</v>
      </c>
      <c r="B171" s="16" t="s">
        <v>131</v>
      </c>
      <c r="C171" s="16" t="s">
        <v>130</v>
      </c>
      <c r="D171" s="20" t="s">
        <v>129</v>
      </c>
      <c r="E171" s="14" t="s">
        <v>152</v>
      </c>
      <c r="F171" s="158"/>
      <c r="G171" s="158"/>
      <c r="H171" s="158"/>
      <c r="I171" s="158"/>
      <c r="J171" s="158"/>
      <c r="K171" s="163"/>
    </row>
    <row r="172" spans="1:18" ht="12.75">
      <c r="A172" s="13">
        <f t="shared" si="26"/>
        <v>160</v>
      </c>
      <c r="B172" s="16"/>
      <c r="C172" s="16"/>
      <c r="D172" s="15"/>
      <c r="E172" s="9" t="s">
        <v>151</v>
      </c>
      <c r="F172" s="157">
        <f>+F173+F207+F249+F252+F253</f>
        <v>0</v>
      </c>
      <c r="G172" s="145">
        <f aca="true" t="shared" si="33" ref="G172:G203">H172+I172+J172+K172</f>
        <v>5333.209999999999</v>
      </c>
      <c r="H172" s="157">
        <f>+H173+H207+H249+H252+H253</f>
        <v>5333.209999999999</v>
      </c>
      <c r="I172" s="157">
        <f>+I173+I207+I249+I252+I253</f>
        <v>0</v>
      </c>
      <c r="J172" s="157">
        <f>+J173+J207+J249+J252+J253</f>
        <v>0</v>
      </c>
      <c r="K172" s="157">
        <f>+K173+K207+K249+K252+K253</f>
        <v>0</v>
      </c>
      <c r="N172" s="188"/>
      <c r="O172" s="188"/>
      <c r="P172" s="188"/>
      <c r="Q172" s="188"/>
      <c r="R172" s="188"/>
    </row>
    <row r="173" spans="1:18" ht="12.75">
      <c r="A173" s="13">
        <f t="shared" si="26"/>
        <v>161</v>
      </c>
      <c r="B173" s="16">
        <v>10</v>
      </c>
      <c r="C173" s="16"/>
      <c r="D173" s="15"/>
      <c r="E173" s="9" t="s">
        <v>127</v>
      </c>
      <c r="F173" s="157">
        <f>+F174+F192+F199</f>
        <v>0</v>
      </c>
      <c r="G173" s="145">
        <f t="shared" si="33"/>
        <v>3304.74</v>
      </c>
      <c r="H173" s="157">
        <f>+H174+H192+H199</f>
        <v>3304.74</v>
      </c>
      <c r="I173" s="157">
        <f>+I174+I192+I199</f>
        <v>0</v>
      </c>
      <c r="J173" s="157">
        <f>+J174+J192+J199</f>
        <v>0</v>
      </c>
      <c r="K173" s="159">
        <f>+K174+K192+K199</f>
        <v>0</v>
      </c>
      <c r="N173" s="188"/>
      <c r="O173" s="188"/>
      <c r="P173" s="188"/>
      <c r="Q173" s="188"/>
      <c r="R173" s="188"/>
    </row>
    <row r="174" spans="1:18" ht="12.75">
      <c r="A174" s="13">
        <f t="shared" si="26"/>
        <v>162</v>
      </c>
      <c r="B174" s="16"/>
      <c r="C174" s="19" t="s">
        <v>14</v>
      </c>
      <c r="D174" s="15"/>
      <c r="E174" s="18" t="s">
        <v>126</v>
      </c>
      <c r="F174" s="157">
        <f>+F175+F176+F177+F178+F179+F180+F181+F182+F183+F184+F185+F186+F187+F188+F189+F190+F191</f>
        <v>0</v>
      </c>
      <c r="G174" s="145">
        <f t="shared" si="33"/>
        <v>2508.6299999999997</v>
      </c>
      <c r="H174" s="157">
        <f>+H175+H176+H177+H178+H179+H180+H181+H182+H183+H184+H185+H186+H187+H188+H189+H190+H191</f>
        <v>2508.6299999999997</v>
      </c>
      <c r="I174" s="157">
        <f>+I175+I176+I177+I178+I179+I180+I181+I182+I183+I184+I185+I186+I187+I188+I189+I190+I191</f>
        <v>0</v>
      </c>
      <c r="J174" s="157">
        <f>+J175+J176+J177+J178+J179+J180+J181+J182+J183+J184+J185+J186+J187+J188+J189+J190+J191</f>
        <v>0</v>
      </c>
      <c r="K174" s="159">
        <f>+K175+K176+K177+K178+K179+K180+K181+K182+K183+K184+K185+K186+K187+K188+K189+K190+K191</f>
        <v>0</v>
      </c>
      <c r="N174" s="188"/>
      <c r="O174" s="188"/>
      <c r="P174" s="188"/>
      <c r="Q174" s="188"/>
      <c r="R174" s="188"/>
    </row>
    <row r="175" spans="1:18" ht="12.75">
      <c r="A175" s="13">
        <f t="shared" si="26"/>
        <v>163</v>
      </c>
      <c r="B175" s="16"/>
      <c r="C175" s="16"/>
      <c r="D175" s="17" t="s">
        <v>14</v>
      </c>
      <c r="E175" s="14" t="s">
        <v>125</v>
      </c>
      <c r="F175" s="156"/>
      <c r="G175" s="158">
        <f t="shared" si="33"/>
        <v>1614.63</v>
      </c>
      <c r="H175" s="156">
        <v>1614.63</v>
      </c>
      <c r="I175" s="156"/>
      <c r="J175" s="156"/>
      <c r="K175" s="156"/>
      <c r="N175" s="188"/>
      <c r="O175" s="188"/>
      <c r="P175" s="188"/>
      <c r="Q175" s="188"/>
      <c r="R175" s="188"/>
    </row>
    <row r="176" spans="1:18" ht="12.75">
      <c r="A176" s="13">
        <f t="shared" si="26"/>
        <v>164</v>
      </c>
      <c r="B176" s="16"/>
      <c r="C176" s="16"/>
      <c r="D176" s="17" t="s">
        <v>20</v>
      </c>
      <c r="E176" s="14" t="s">
        <v>124</v>
      </c>
      <c r="F176" s="156"/>
      <c r="G176" s="158">
        <f t="shared" si="33"/>
        <v>0</v>
      </c>
      <c r="H176" s="156"/>
      <c r="I176" s="156"/>
      <c r="J176" s="156"/>
      <c r="K176" s="156"/>
      <c r="N176" s="188"/>
      <c r="O176" s="188"/>
      <c r="P176" s="188"/>
      <c r="Q176" s="188"/>
      <c r="R176" s="188"/>
    </row>
    <row r="177" spans="1:18" ht="12.75">
      <c r="A177" s="13">
        <f t="shared" si="26"/>
        <v>165</v>
      </c>
      <c r="B177" s="16"/>
      <c r="C177" s="16"/>
      <c r="D177" s="17" t="s">
        <v>30</v>
      </c>
      <c r="E177" s="14" t="s">
        <v>123</v>
      </c>
      <c r="F177" s="156"/>
      <c r="G177" s="158">
        <f t="shared" si="33"/>
        <v>19.24</v>
      </c>
      <c r="H177" s="156">
        <v>19.24</v>
      </c>
      <c r="I177" s="156"/>
      <c r="J177" s="156"/>
      <c r="K177" s="156"/>
      <c r="N177" s="188"/>
      <c r="O177" s="188"/>
      <c r="P177" s="188"/>
      <c r="Q177" s="188"/>
      <c r="R177" s="188"/>
    </row>
    <row r="178" spans="1:18" ht="12.75">
      <c r="A178" s="13">
        <f t="shared" si="26"/>
        <v>166</v>
      </c>
      <c r="B178" s="16"/>
      <c r="C178" s="16"/>
      <c r="D178" s="17" t="s">
        <v>22</v>
      </c>
      <c r="E178" s="14" t="s">
        <v>122</v>
      </c>
      <c r="F178" s="156"/>
      <c r="G178" s="158">
        <f t="shared" si="33"/>
        <v>184.92</v>
      </c>
      <c r="H178" s="156">
        <v>184.92</v>
      </c>
      <c r="I178" s="156"/>
      <c r="J178" s="156"/>
      <c r="K178" s="156"/>
      <c r="N178" s="188"/>
      <c r="O178" s="188"/>
      <c r="P178" s="188"/>
      <c r="Q178" s="188"/>
      <c r="R178" s="188"/>
    </row>
    <row r="179" spans="1:18" ht="12.75">
      <c r="A179" s="13">
        <f t="shared" si="26"/>
        <v>167</v>
      </c>
      <c r="B179" s="16"/>
      <c r="C179" s="16"/>
      <c r="D179" s="17" t="s">
        <v>17</v>
      </c>
      <c r="E179" s="14" t="s">
        <v>121</v>
      </c>
      <c r="F179" s="156"/>
      <c r="G179" s="158">
        <f t="shared" si="33"/>
        <v>343.42</v>
      </c>
      <c r="H179" s="156">
        <v>343.42</v>
      </c>
      <c r="I179" s="156"/>
      <c r="J179" s="156"/>
      <c r="K179" s="156"/>
      <c r="N179" s="188"/>
      <c r="O179" s="188"/>
      <c r="P179" s="188"/>
      <c r="Q179" s="188"/>
      <c r="R179" s="188"/>
    </row>
    <row r="180" spans="1:18" ht="12.75">
      <c r="A180" s="13">
        <f t="shared" si="26"/>
        <v>168</v>
      </c>
      <c r="B180" s="16"/>
      <c r="C180" s="16"/>
      <c r="D180" s="17" t="s">
        <v>12</v>
      </c>
      <c r="E180" s="14" t="s">
        <v>120</v>
      </c>
      <c r="F180" s="156"/>
      <c r="G180" s="158">
        <f t="shared" si="33"/>
        <v>184.95</v>
      </c>
      <c r="H180" s="156">
        <v>184.95</v>
      </c>
      <c r="I180" s="156"/>
      <c r="J180" s="156"/>
      <c r="K180" s="156"/>
      <c r="N180" s="188"/>
      <c r="O180" s="188"/>
      <c r="P180" s="188"/>
      <c r="Q180" s="188"/>
      <c r="R180" s="188"/>
    </row>
    <row r="181" spans="1:18" ht="12.75">
      <c r="A181" s="13">
        <f t="shared" si="26"/>
        <v>169</v>
      </c>
      <c r="B181" s="16"/>
      <c r="C181" s="16"/>
      <c r="D181" s="17" t="s">
        <v>85</v>
      </c>
      <c r="E181" s="14" t="s">
        <v>119</v>
      </c>
      <c r="F181" s="156"/>
      <c r="G181" s="158">
        <f t="shared" si="33"/>
        <v>0</v>
      </c>
      <c r="H181" s="156"/>
      <c r="I181" s="156"/>
      <c r="J181" s="156"/>
      <c r="K181" s="156"/>
      <c r="N181" s="188"/>
      <c r="O181" s="188"/>
      <c r="P181" s="188"/>
      <c r="Q181" s="188"/>
      <c r="R181" s="188"/>
    </row>
    <row r="182" spans="1:18" ht="12.75">
      <c r="A182" s="13">
        <f t="shared" si="26"/>
        <v>170</v>
      </c>
      <c r="B182" s="16"/>
      <c r="C182" s="16"/>
      <c r="D182" s="17" t="s">
        <v>83</v>
      </c>
      <c r="E182" s="14" t="s">
        <v>118</v>
      </c>
      <c r="F182" s="156"/>
      <c r="G182" s="158">
        <f t="shared" si="33"/>
        <v>0</v>
      </c>
      <c r="H182" s="156"/>
      <c r="I182" s="156"/>
      <c r="J182" s="156"/>
      <c r="K182" s="156"/>
      <c r="N182" s="188"/>
      <c r="O182" s="188"/>
      <c r="P182" s="188"/>
      <c r="Q182" s="188"/>
      <c r="R182" s="188"/>
    </row>
    <row r="183" spans="1:18" ht="12.75">
      <c r="A183" s="13">
        <f t="shared" si="26"/>
        <v>171</v>
      </c>
      <c r="B183" s="16"/>
      <c r="C183" s="16"/>
      <c r="D183" s="17" t="s">
        <v>51</v>
      </c>
      <c r="E183" s="14" t="s">
        <v>117</v>
      </c>
      <c r="F183" s="156"/>
      <c r="G183" s="158">
        <f t="shared" si="33"/>
        <v>0</v>
      </c>
      <c r="H183" s="156"/>
      <c r="I183" s="156"/>
      <c r="J183" s="156"/>
      <c r="K183" s="156"/>
      <c r="N183" s="188"/>
      <c r="O183" s="188"/>
      <c r="P183" s="188"/>
      <c r="Q183" s="188"/>
      <c r="R183" s="188"/>
    </row>
    <row r="184" spans="1:18" ht="12.75">
      <c r="A184" s="13">
        <f t="shared" si="26"/>
        <v>172</v>
      </c>
      <c r="B184" s="16"/>
      <c r="C184" s="16"/>
      <c r="D184" s="15">
        <v>10</v>
      </c>
      <c r="E184" s="14" t="s">
        <v>116</v>
      </c>
      <c r="F184" s="156"/>
      <c r="G184" s="158">
        <f t="shared" si="33"/>
        <v>0</v>
      </c>
      <c r="H184" s="156"/>
      <c r="I184" s="156"/>
      <c r="J184" s="156"/>
      <c r="K184" s="156"/>
      <c r="N184" s="188"/>
      <c r="O184" s="188"/>
      <c r="P184" s="188"/>
      <c r="Q184" s="188"/>
      <c r="R184" s="188"/>
    </row>
    <row r="185" spans="1:18" ht="12.75">
      <c r="A185" s="13">
        <f t="shared" si="26"/>
        <v>173</v>
      </c>
      <c r="B185" s="16"/>
      <c r="C185" s="16"/>
      <c r="D185" s="15">
        <v>11</v>
      </c>
      <c r="E185" s="14" t="s">
        <v>115</v>
      </c>
      <c r="F185" s="156"/>
      <c r="G185" s="158">
        <f t="shared" si="33"/>
        <v>136.75</v>
      </c>
      <c r="H185" s="156">
        <v>136.75</v>
      </c>
      <c r="I185" s="156"/>
      <c r="J185" s="156"/>
      <c r="K185" s="156"/>
      <c r="N185" s="188"/>
      <c r="O185" s="188"/>
      <c r="P185" s="188"/>
      <c r="Q185" s="188"/>
      <c r="R185" s="188"/>
    </row>
    <row r="186" spans="1:18" ht="12.75">
      <c r="A186" s="13">
        <f t="shared" si="26"/>
        <v>174</v>
      </c>
      <c r="B186" s="16"/>
      <c r="C186" s="16"/>
      <c r="D186" s="15">
        <v>12</v>
      </c>
      <c r="E186" s="14" t="s">
        <v>114</v>
      </c>
      <c r="F186" s="156"/>
      <c r="G186" s="158">
        <f t="shared" si="33"/>
        <v>10.49</v>
      </c>
      <c r="H186" s="156">
        <v>10.49</v>
      </c>
      <c r="I186" s="156"/>
      <c r="J186" s="156"/>
      <c r="K186" s="156"/>
      <c r="N186" s="188"/>
      <c r="O186" s="188"/>
      <c r="P186" s="188"/>
      <c r="Q186" s="188"/>
      <c r="R186" s="188"/>
    </row>
    <row r="187" spans="1:18" ht="12.75">
      <c r="A187" s="13">
        <f t="shared" si="26"/>
        <v>175</v>
      </c>
      <c r="B187" s="16"/>
      <c r="C187" s="16"/>
      <c r="D187" s="15">
        <v>13</v>
      </c>
      <c r="E187" s="14" t="s">
        <v>113</v>
      </c>
      <c r="F187" s="156"/>
      <c r="G187" s="158">
        <f t="shared" si="33"/>
        <v>0</v>
      </c>
      <c r="H187" s="156"/>
      <c r="I187" s="156"/>
      <c r="J187" s="156"/>
      <c r="K187" s="156"/>
      <c r="N187" s="188"/>
      <c r="O187" s="188"/>
      <c r="P187" s="188"/>
      <c r="Q187" s="188"/>
      <c r="R187" s="188"/>
    </row>
    <row r="188" spans="1:18" ht="12.75">
      <c r="A188" s="13">
        <f t="shared" si="26"/>
        <v>176</v>
      </c>
      <c r="B188" s="16"/>
      <c r="C188" s="16"/>
      <c r="D188" s="15">
        <v>14</v>
      </c>
      <c r="E188" s="14" t="s">
        <v>112</v>
      </c>
      <c r="F188" s="156"/>
      <c r="G188" s="158">
        <f t="shared" si="33"/>
        <v>0</v>
      </c>
      <c r="H188" s="156"/>
      <c r="I188" s="156"/>
      <c r="J188" s="156"/>
      <c r="K188" s="156"/>
      <c r="N188" s="188"/>
      <c r="O188" s="188"/>
      <c r="P188" s="188"/>
      <c r="Q188" s="188"/>
      <c r="R188" s="188"/>
    </row>
    <row r="189" spans="1:18" ht="12.75">
      <c r="A189" s="13">
        <f t="shared" si="26"/>
        <v>177</v>
      </c>
      <c r="B189" s="16"/>
      <c r="C189" s="16"/>
      <c r="D189" s="15">
        <v>15</v>
      </c>
      <c r="E189" s="14" t="s">
        <v>111</v>
      </c>
      <c r="F189" s="156"/>
      <c r="G189" s="158">
        <f t="shared" si="33"/>
        <v>0</v>
      </c>
      <c r="H189" s="156"/>
      <c r="I189" s="156"/>
      <c r="J189" s="156"/>
      <c r="K189" s="156"/>
      <c r="N189" s="188"/>
      <c r="O189" s="188"/>
      <c r="P189" s="188"/>
      <c r="Q189" s="188"/>
      <c r="R189" s="188"/>
    </row>
    <row r="190" spans="1:18" ht="12.75">
      <c r="A190" s="13">
        <f t="shared" si="26"/>
        <v>178</v>
      </c>
      <c r="B190" s="16"/>
      <c r="C190" s="16"/>
      <c r="D190" s="15">
        <v>16</v>
      </c>
      <c r="E190" s="14" t="s">
        <v>110</v>
      </c>
      <c r="F190" s="156"/>
      <c r="G190" s="158">
        <f t="shared" si="33"/>
        <v>0</v>
      </c>
      <c r="H190" s="156"/>
      <c r="I190" s="156"/>
      <c r="J190" s="156"/>
      <c r="K190" s="156"/>
      <c r="N190" s="188"/>
      <c r="O190" s="188"/>
      <c r="P190" s="188"/>
      <c r="Q190" s="188"/>
      <c r="R190" s="188"/>
    </row>
    <row r="191" spans="1:18" ht="12.75">
      <c r="A191" s="13">
        <f t="shared" si="26"/>
        <v>179</v>
      </c>
      <c r="B191" s="16"/>
      <c r="C191" s="16"/>
      <c r="D191" s="15">
        <v>30</v>
      </c>
      <c r="E191" s="14" t="s">
        <v>109</v>
      </c>
      <c r="F191" s="156"/>
      <c r="G191" s="158">
        <f t="shared" si="33"/>
        <v>14.23</v>
      </c>
      <c r="H191" s="156">
        <v>14.23</v>
      </c>
      <c r="I191" s="156"/>
      <c r="J191" s="156"/>
      <c r="K191" s="156"/>
      <c r="N191" s="188"/>
      <c r="O191" s="188"/>
      <c r="P191" s="188"/>
      <c r="Q191" s="188"/>
      <c r="R191" s="188"/>
    </row>
    <row r="192" spans="1:18" ht="12.75">
      <c r="A192" s="13">
        <f t="shared" si="26"/>
        <v>180</v>
      </c>
      <c r="B192" s="16"/>
      <c r="C192" s="19" t="s">
        <v>20</v>
      </c>
      <c r="D192" s="15"/>
      <c r="E192" s="18" t="s">
        <v>108</v>
      </c>
      <c r="F192" s="157">
        <f>+F193+F194+F195+F196+F197+F198</f>
        <v>0</v>
      </c>
      <c r="G192" s="145">
        <f t="shared" si="33"/>
        <v>177.61</v>
      </c>
      <c r="H192" s="157">
        <f>+H193+H194+H195+H196+H197+H198</f>
        <v>177.61</v>
      </c>
      <c r="I192" s="157">
        <f>+I193+I194+I195+I196+I197+I198</f>
        <v>0</v>
      </c>
      <c r="J192" s="157">
        <f>+J193+J194+J195+J196+J197+J198</f>
        <v>0</v>
      </c>
      <c r="K192" s="159">
        <f>+K193+K194+K195+K196+K197+K198</f>
        <v>0</v>
      </c>
      <c r="N192" s="188"/>
      <c r="O192" s="188"/>
      <c r="P192" s="188"/>
      <c r="Q192" s="188"/>
      <c r="R192" s="188"/>
    </row>
    <row r="193" spans="1:18" ht="12.75">
      <c r="A193" s="13">
        <f t="shared" si="26"/>
        <v>181</v>
      </c>
      <c r="B193" s="16"/>
      <c r="C193" s="16"/>
      <c r="D193" s="17" t="s">
        <v>14</v>
      </c>
      <c r="E193" s="14" t="s">
        <v>107</v>
      </c>
      <c r="F193" s="156"/>
      <c r="G193" s="158">
        <f t="shared" si="33"/>
        <v>177.61</v>
      </c>
      <c r="H193" s="156">
        <v>177.61</v>
      </c>
      <c r="I193" s="156"/>
      <c r="J193" s="156"/>
      <c r="K193" s="156"/>
      <c r="N193" s="188"/>
      <c r="O193" s="188"/>
      <c r="P193" s="188"/>
      <c r="Q193" s="188"/>
      <c r="R193" s="188"/>
    </row>
    <row r="194" spans="1:18" ht="12.75">
      <c r="A194" s="13">
        <f t="shared" si="26"/>
        <v>182</v>
      </c>
      <c r="B194" s="16"/>
      <c r="C194" s="16"/>
      <c r="D194" s="17" t="s">
        <v>20</v>
      </c>
      <c r="E194" s="14" t="s">
        <v>106</v>
      </c>
      <c r="F194" s="156"/>
      <c r="G194" s="158">
        <f t="shared" si="33"/>
        <v>0</v>
      </c>
      <c r="H194" s="156"/>
      <c r="I194" s="156"/>
      <c r="J194" s="156"/>
      <c r="K194" s="160"/>
      <c r="N194" s="188"/>
      <c r="O194" s="188"/>
      <c r="P194" s="188"/>
      <c r="Q194" s="188"/>
      <c r="R194" s="188"/>
    </row>
    <row r="195" spans="1:18" ht="12.75">
      <c r="A195" s="13">
        <f t="shared" si="26"/>
        <v>183</v>
      </c>
      <c r="B195" s="16"/>
      <c r="C195" s="16"/>
      <c r="D195" s="17" t="s">
        <v>30</v>
      </c>
      <c r="E195" s="14" t="s">
        <v>105</v>
      </c>
      <c r="F195" s="156"/>
      <c r="G195" s="158">
        <f t="shared" si="33"/>
        <v>0</v>
      </c>
      <c r="H195" s="156"/>
      <c r="I195" s="156"/>
      <c r="J195" s="156"/>
      <c r="K195" s="160"/>
      <c r="N195" s="188"/>
      <c r="O195" s="188"/>
      <c r="P195" s="188"/>
      <c r="Q195" s="188"/>
      <c r="R195" s="188"/>
    </row>
    <row r="196" spans="1:18" ht="12.75">
      <c r="A196" s="13">
        <f t="shared" si="26"/>
        <v>184</v>
      </c>
      <c r="B196" s="16"/>
      <c r="C196" s="16"/>
      <c r="D196" s="17" t="s">
        <v>22</v>
      </c>
      <c r="E196" s="14" t="s">
        <v>104</v>
      </c>
      <c r="F196" s="156"/>
      <c r="G196" s="158">
        <f t="shared" si="33"/>
        <v>0</v>
      </c>
      <c r="H196" s="156"/>
      <c r="I196" s="156"/>
      <c r="J196" s="156"/>
      <c r="K196" s="160"/>
      <c r="N196" s="188"/>
      <c r="O196" s="188"/>
      <c r="P196" s="188"/>
      <c r="Q196" s="188"/>
      <c r="R196" s="188"/>
    </row>
    <row r="197" spans="1:18" ht="12.75">
      <c r="A197" s="13">
        <f t="shared" si="26"/>
        <v>185</v>
      </c>
      <c r="B197" s="16"/>
      <c r="C197" s="16"/>
      <c r="D197" s="17" t="s">
        <v>17</v>
      </c>
      <c r="E197" s="14" t="s">
        <v>103</v>
      </c>
      <c r="F197" s="156"/>
      <c r="G197" s="158">
        <f t="shared" si="33"/>
        <v>0</v>
      </c>
      <c r="H197" s="156"/>
      <c r="I197" s="156"/>
      <c r="J197" s="156"/>
      <c r="K197" s="160"/>
      <c r="N197" s="188"/>
      <c r="O197" s="188"/>
      <c r="P197" s="188"/>
      <c r="Q197" s="188"/>
      <c r="R197" s="188"/>
    </row>
    <row r="198" spans="1:18" ht="12.75">
      <c r="A198" s="13">
        <f t="shared" si="26"/>
        <v>186</v>
      </c>
      <c r="B198" s="16"/>
      <c r="C198" s="16"/>
      <c r="D198" s="15">
        <v>30</v>
      </c>
      <c r="E198" s="14" t="s">
        <v>102</v>
      </c>
      <c r="F198" s="156"/>
      <c r="G198" s="158">
        <f t="shared" si="33"/>
        <v>0</v>
      </c>
      <c r="H198" s="156"/>
      <c r="I198" s="156"/>
      <c r="J198" s="156"/>
      <c r="K198" s="160"/>
      <c r="N198" s="188"/>
      <c r="O198" s="188"/>
      <c r="P198" s="188"/>
      <c r="Q198" s="188"/>
      <c r="R198" s="188"/>
    </row>
    <row r="199" spans="1:18" ht="12.75">
      <c r="A199" s="13">
        <f t="shared" si="26"/>
        <v>187</v>
      </c>
      <c r="B199" s="16"/>
      <c r="C199" s="19" t="s">
        <v>30</v>
      </c>
      <c r="D199" s="15"/>
      <c r="E199" s="18" t="s">
        <v>101</v>
      </c>
      <c r="F199" s="157">
        <f>+F200+F201+F202+F203+F204+F205+F206</f>
        <v>0</v>
      </c>
      <c r="G199" s="145">
        <f t="shared" si="33"/>
        <v>618.5000000000001</v>
      </c>
      <c r="H199" s="157">
        <f>+H200+H201+H202+H203+H204+H205+H206</f>
        <v>618.5000000000001</v>
      </c>
      <c r="I199" s="157">
        <f>+I200+I201+I202+I203+I204+I205+I206</f>
        <v>0</v>
      </c>
      <c r="J199" s="157">
        <f>+J200+J201+J202+J203+J204+J205+J206</f>
        <v>0</v>
      </c>
      <c r="K199" s="159">
        <f>+K200+K201+K202+K203+K204+K205+K206</f>
        <v>0</v>
      </c>
      <c r="N199" s="188"/>
      <c r="O199" s="188"/>
      <c r="P199" s="188"/>
      <c r="Q199" s="188"/>
      <c r="R199" s="188"/>
    </row>
    <row r="200" spans="1:18" ht="12.75">
      <c r="A200" s="13">
        <f t="shared" si="26"/>
        <v>188</v>
      </c>
      <c r="B200" s="16"/>
      <c r="C200" s="16"/>
      <c r="D200" s="17" t="s">
        <v>14</v>
      </c>
      <c r="E200" s="14" t="s">
        <v>100</v>
      </c>
      <c r="F200" s="156"/>
      <c r="G200" s="158">
        <f t="shared" si="33"/>
        <v>472.86</v>
      </c>
      <c r="H200" s="156">
        <v>472.86</v>
      </c>
      <c r="I200" s="156"/>
      <c r="J200" s="156"/>
      <c r="K200" s="156"/>
      <c r="N200" s="188"/>
      <c r="O200" s="188"/>
      <c r="P200" s="188"/>
      <c r="Q200" s="188"/>
      <c r="R200" s="188"/>
    </row>
    <row r="201" spans="1:18" ht="12.75">
      <c r="A201" s="13">
        <f t="shared" si="26"/>
        <v>189</v>
      </c>
      <c r="B201" s="16"/>
      <c r="C201" s="16"/>
      <c r="D201" s="17" t="s">
        <v>20</v>
      </c>
      <c r="E201" s="14" t="s">
        <v>99</v>
      </c>
      <c r="F201" s="156"/>
      <c r="G201" s="158">
        <f t="shared" si="33"/>
        <v>10.61</v>
      </c>
      <c r="H201" s="156">
        <v>10.61</v>
      </c>
      <c r="I201" s="156"/>
      <c r="J201" s="156"/>
      <c r="K201" s="156"/>
      <c r="N201" s="188"/>
      <c r="O201" s="188"/>
      <c r="P201" s="188"/>
      <c r="Q201" s="188"/>
      <c r="R201" s="188"/>
    </row>
    <row r="202" spans="1:18" ht="12.75">
      <c r="A202" s="13">
        <f t="shared" si="26"/>
        <v>190</v>
      </c>
      <c r="B202" s="16"/>
      <c r="C202" s="16"/>
      <c r="D202" s="17" t="s">
        <v>30</v>
      </c>
      <c r="E202" s="14" t="s">
        <v>98</v>
      </c>
      <c r="F202" s="156"/>
      <c r="G202" s="158">
        <f t="shared" si="33"/>
        <v>110.93</v>
      </c>
      <c r="H202" s="156">
        <v>110.93</v>
      </c>
      <c r="I202" s="156"/>
      <c r="J202" s="156"/>
      <c r="K202" s="156"/>
      <c r="N202" s="188"/>
      <c r="O202" s="188"/>
      <c r="P202" s="188"/>
      <c r="Q202" s="188"/>
      <c r="R202" s="188"/>
    </row>
    <row r="203" spans="1:18" ht="12.75">
      <c r="A203" s="13">
        <f t="shared" si="26"/>
        <v>191</v>
      </c>
      <c r="B203" s="16"/>
      <c r="C203" s="16"/>
      <c r="D203" s="17" t="s">
        <v>22</v>
      </c>
      <c r="E203" s="14" t="s">
        <v>97</v>
      </c>
      <c r="F203" s="156"/>
      <c r="G203" s="158">
        <f t="shared" si="33"/>
        <v>5.97</v>
      </c>
      <c r="H203" s="156">
        <v>5.97</v>
      </c>
      <c r="I203" s="156"/>
      <c r="J203" s="156"/>
      <c r="K203" s="156"/>
      <c r="N203" s="188"/>
      <c r="O203" s="188"/>
      <c r="P203" s="188"/>
      <c r="Q203" s="188"/>
      <c r="R203" s="188"/>
    </row>
    <row r="204" spans="1:18" ht="12.75">
      <c r="A204" s="13">
        <f t="shared" si="26"/>
        <v>192</v>
      </c>
      <c r="B204" s="16"/>
      <c r="C204" s="16"/>
      <c r="D204" s="17" t="s">
        <v>17</v>
      </c>
      <c r="E204" s="14" t="s">
        <v>96</v>
      </c>
      <c r="F204" s="156"/>
      <c r="G204" s="158">
        <f aca="true" t="shared" si="34" ref="G204:G235">H204+I204+J204+K204</f>
        <v>0</v>
      </c>
      <c r="H204" s="156"/>
      <c r="I204" s="156"/>
      <c r="J204" s="156"/>
      <c r="K204" s="156"/>
      <c r="N204" s="188"/>
      <c r="O204" s="188"/>
      <c r="P204" s="188"/>
      <c r="Q204" s="188"/>
      <c r="R204" s="188"/>
    </row>
    <row r="205" spans="1:18" ht="12.75">
      <c r="A205" s="13">
        <f t="shared" si="26"/>
        <v>193</v>
      </c>
      <c r="B205" s="16"/>
      <c r="C205" s="16"/>
      <c r="D205" s="17" t="s">
        <v>12</v>
      </c>
      <c r="E205" s="14" t="s">
        <v>95</v>
      </c>
      <c r="F205" s="156"/>
      <c r="G205" s="158">
        <f t="shared" si="34"/>
        <v>18.13</v>
      </c>
      <c r="H205" s="156">
        <v>18.13</v>
      </c>
      <c r="I205" s="156"/>
      <c r="J205" s="156"/>
      <c r="K205" s="156"/>
      <c r="N205" s="188"/>
      <c r="O205" s="188"/>
      <c r="P205" s="188"/>
      <c r="Q205" s="188"/>
      <c r="R205" s="188"/>
    </row>
    <row r="206" spans="1:18" ht="12.75">
      <c r="A206" s="13">
        <f t="shared" si="26"/>
        <v>194</v>
      </c>
      <c r="B206" s="16"/>
      <c r="C206" s="16"/>
      <c r="D206" s="17" t="s">
        <v>85</v>
      </c>
      <c r="E206" s="14" t="s">
        <v>94</v>
      </c>
      <c r="F206" s="156"/>
      <c r="G206" s="158">
        <f t="shared" si="34"/>
        <v>0</v>
      </c>
      <c r="H206" s="156"/>
      <c r="I206" s="156"/>
      <c r="J206" s="156"/>
      <c r="K206" s="156"/>
      <c r="N206" s="188"/>
      <c r="O206" s="188"/>
      <c r="P206" s="188"/>
      <c r="Q206" s="188"/>
      <c r="R206" s="188"/>
    </row>
    <row r="207" spans="1:18" ht="12.75">
      <c r="A207" s="13">
        <f t="shared" si="26"/>
        <v>195</v>
      </c>
      <c r="B207" s="16">
        <v>20</v>
      </c>
      <c r="C207" s="16"/>
      <c r="D207" s="15"/>
      <c r="E207" s="18" t="s">
        <v>150</v>
      </c>
      <c r="F207" s="157">
        <f>+F208+F219+F220+F223+F228+F235+F236+F237+F238+F239+F240+F241+F243+F232</f>
        <v>0</v>
      </c>
      <c r="G207" s="145">
        <f t="shared" si="34"/>
        <v>2028.4699999999998</v>
      </c>
      <c r="H207" s="157">
        <f>+H208+H219+H220+H223+H228+H235+H236+H237+H238+H239+H240+H241+H243+H232</f>
        <v>2028.4699999999998</v>
      </c>
      <c r="I207" s="157">
        <f>+I208+I219+I220+I223+I228+I235+I236+I237+I238+I239+I240+I241+I243+I232</f>
        <v>0</v>
      </c>
      <c r="J207" s="157">
        <f>+J208+J219+J220+J223+J228+J235+J236+J237+J238+J239+J240+J241+J243+J232</f>
        <v>0</v>
      </c>
      <c r="K207" s="159">
        <f>+K208+K219+K220+K223+K228+K235+K236+K237+K238+K239+K240+K241+K243+K232</f>
        <v>0</v>
      </c>
      <c r="N207" s="188"/>
      <c r="O207" s="188"/>
      <c r="P207" s="188"/>
      <c r="Q207" s="188"/>
      <c r="R207" s="188"/>
    </row>
    <row r="208" spans="1:18" ht="12.75">
      <c r="A208" s="13">
        <f aca="true" t="shared" si="35" ref="A208:A271">A207+1</f>
        <v>196</v>
      </c>
      <c r="B208" s="16"/>
      <c r="C208" s="19" t="s">
        <v>14</v>
      </c>
      <c r="D208" s="15"/>
      <c r="E208" s="18" t="s">
        <v>92</v>
      </c>
      <c r="F208" s="157">
        <f>+F209+F210+F211+F212+F213+F214+F215+F216+F217+F218</f>
        <v>0</v>
      </c>
      <c r="G208" s="145">
        <f t="shared" si="34"/>
        <v>832.76</v>
      </c>
      <c r="H208" s="157">
        <f>+H209+H210+H211+H212+H213+H214+H215+H216+H217+H218</f>
        <v>832.76</v>
      </c>
      <c r="I208" s="157">
        <f>+I209+I210+I211+I212+I213+I214+I215+I216+I217+I218</f>
        <v>0</v>
      </c>
      <c r="J208" s="157">
        <f>+J209+J210+J211+J212+J213+J214+J215+J216+J217+J218</f>
        <v>0</v>
      </c>
      <c r="K208" s="159">
        <f>+K209+K210+K211+K212+K213+K214+K215+K216+K217+K218</f>
        <v>0</v>
      </c>
      <c r="N208" s="188"/>
      <c r="O208" s="188"/>
      <c r="P208" s="188"/>
      <c r="Q208" s="188"/>
      <c r="R208" s="188"/>
    </row>
    <row r="209" spans="1:18" ht="12.75">
      <c r="A209" s="13">
        <f t="shared" si="35"/>
        <v>197</v>
      </c>
      <c r="B209" s="16"/>
      <c r="C209" s="16"/>
      <c r="D209" s="17" t="s">
        <v>14</v>
      </c>
      <c r="E209" s="14" t="s">
        <v>91</v>
      </c>
      <c r="F209" s="156"/>
      <c r="G209" s="158">
        <f t="shared" si="34"/>
        <v>6.15</v>
      </c>
      <c r="H209" s="156">
        <v>6.15</v>
      </c>
      <c r="I209" s="156"/>
      <c r="J209" s="156"/>
      <c r="K209" s="156"/>
      <c r="N209" s="188"/>
      <c r="O209" s="188"/>
      <c r="P209" s="188"/>
      <c r="Q209" s="188"/>
      <c r="R209" s="188"/>
    </row>
    <row r="210" spans="1:18" ht="12.75">
      <c r="A210" s="13">
        <f t="shared" si="35"/>
        <v>198</v>
      </c>
      <c r="B210" s="16"/>
      <c r="C210" s="16"/>
      <c r="D210" s="17" t="s">
        <v>20</v>
      </c>
      <c r="E210" s="14" t="s">
        <v>90</v>
      </c>
      <c r="F210" s="156"/>
      <c r="G210" s="158">
        <f t="shared" si="34"/>
        <v>15.6</v>
      </c>
      <c r="H210" s="156">
        <v>15.6</v>
      </c>
      <c r="I210" s="156"/>
      <c r="J210" s="156"/>
      <c r="K210" s="156"/>
      <c r="N210" s="188"/>
      <c r="O210" s="188"/>
      <c r="P210" s="188"/>
      <c r="Q210" s="188"/>
      <c r="R210" s="188"/>
    </row>
    <row r="211" spans="1:18" ht="12.75">
      <c r="A211" s="13">
        <f t="shared" si="35"/>
        <v>199</v>
      </c>
      <c r="B211" s="16"/>
      <c r="C211" s="16"/>
      <c r="D211" s="17" t="s">
        <v>30</v>
      </c>
      <c r="E211" s="14" t="s">
        <v>89</v>
      </c>
      <c r="F211" s="156"/>
      <c r="G211" s="158">
        <f t="shared" si="34"/>
        <v>316.5</v>
      </c>
      <c r="H211" s="156">
        <v>316.5</v>
      </c>
      <c r="I211" s="156"/>
      <c r="J211" s="156"/>
      <c r="K211" s="156"/>
      <c r="N211" s="188"/>
      <c r="O211" s="188"/>
      <c r="P211" s="188"/>
      <c r="Q211" s="188"/>
      <c r="R211" s="188"/>
    </row>
    <row r="212" spans="1:18" ht="12.75">
      <c r="A212" s="13">
        <f t="shared" si="35"/>
        <v>200</v>
      </c>
      <c r="B212" s="16"/>
      <c r="C212" s="16"/>
      <c r="D212" s="17" t="s">
        <v>22</v>
      </c>
      <c r="E212" s="14" t="s">
        <v>88</v>
      </c>
      <c r="F212" s="156"/>
      <c r="G212" s="158">
        <f t="shared" si="34"/>
        <v>134.67</v>
      </c>
      <c r="H212" s="156">
        <v>134.67</v>
      </c>
      <c r="I212" s="156"/>
      <c r="J212" s="156"/>
      <c r="K212" s="156"/>
      <c r="N212" s="188"/>
      <c r="O212" s="188"/>
      <c r="P212" s="188"/>
      <c r="Q212" s="188"/>
      <c r="R212" s="188"/>
    </row>
    <row r="213" spans="1:18" ht="12.75">
      <c r="A213" s="13">
        <f t="shared" si="35"/>
        <v>201</v>
      </c>
      <c r="B213" s="16"/>
      <c r="C213" s="16"/>
      <c r="D213" s="17" t="s">
        <v>17</v>
      </c>
      <c r="E213" s="14" t="s">
        <v>87</v>
      </c>
      <c r="F213" s="156"/>
      <c r="G213" s="158">
        <f t="shared" si="34"/>
        <v>8.75</v>
      </c>
      <c r="H213" s="156">
        <v>8.75</v>
      </c>
      <c r="I213" s="156"/>
      <c r="J213" s="156"/>
      <c r="K213" s="156"/>
      <c r="N213" s="188"/>
      <c r="O213" s="188"/>
      <c r="P213" s="188"/>
      <c r="Q213" s="188"/>
      <c r="R213" s="188"/>
    </row>
    <row r="214" spans="1:18" ht="12.75">
      <c r="A214" s="13">
        <f t="shared" si="35"/>
        <v>202</v>
      </c>
      <c r="B214" s="16"/>
      <c r="C214" s="16"/>
      <c r="D214" s="17" t="s">
        <v>12</v>
      </c>
      <c r="E214" s="14" t="s">
        <v>86</v>
      </c>
      <c r="F214" s="156"/>
      <c r="G214" s="158">
        <f t="shared" si="34"/>
        <v>0</v>
      </c>
      <c r="H214" s="156"/>
      <c r="I214" s="156"/>
      <c r="J214" s="156"/>
      <c r="K214" s="156"/>
      <c r="N214" s="188"/>
      <c r="O214" s="188"/>
      <c r="P214" s="188"/>
      <c r="Q214" s="188"/>
      <c r="R214" s="188"/>
    </row>
    <row r="215" spans="1:18" ht="12.75">
      <c r="A215" s="13">
        <f t="shared" si="35"/>
        <v>203</v>
      </c>
      <c r="B215" s="16"/>
      <c r="C215" s="16"/>
      <c r="D215" s="17" t="s">
        <v>85</v>
      </c>
      <c r="E215" s="14" t="s">
        <v>84</v>
      </c>
      <c r="F215" s="156"/>
      <c r="G215" s="158">
        <f t="shared" si="34"/>
        <v>0</v>
      </c>
      <c r="H215" s="156"/>
      <c r="I215" s="156"/>
      <c r="J215" s="156"/>
      <c r="K215" s="156"/>
      <c r="N215" s="188"/>
      <c r="O215" s="188"/>
      <c r="P215" s="188"/>
      <c r="Q215" s="188"/>
      <c r="R215" s="188"/>
    </row>
    <row r="216" spans="1:18" ht="12.75">
      <c r="A216" s="13">
        <f t="shared" si="35"/>
        <v>204</v>
      </c>
      <c r="B216" s="16"/>
      <c r="C216" s="16"/>
      <c r="D216" s="17" t="s">
        <v>83</v>
      </c>
      <c r="E216" s="14" t="s">
        <v>82</v>
      </c>
      <c r="F216" s="156"/>
      <c r="G216" s="158">
        <f t="shared" si="34"/>
        <v>19.66</v>
      </c>
      <c r="H216" s="156">
        <v>19.66</v>
      </c>
      <c r="I216" s="156"/>
      <c r="J216" s="156"/>
      <c r="K216" s="156"/>
      <c r="N216" s="188"/>
      <c r="O216" s="188"/>
      <c r="P216" s="188"/>
      <c r="Q216" s="188"/>
      <c r="R216" s="188"/>
    </row>
    <row r="217" spans="1:18" ht="12.75">
      <c r="A217" s="13">
        <f t="shared" si="35"/>
        <v>205</v>
      </c>
      <c r="B217" s="16"/>
      <c r="C217" s="16"/>
      <c r="D217" s="17" t="s">
        <v>51</v>
      </c>
      <c r="E217" s="14" t="s">
        <v>81</v>
      </c>
      <c r="F217" s="156"/>
      <c r="G217" s="158">
        <f t="shared" si="34"/>
        <v>43.98</v>
      </c>
      <c r="H217" s="156">
        <v>43.98</v>
      </c>
      <c r="I217" s="156"/>
      <c r="J217" s="156"/>
      <c r="K217" s="156"/>
      <c r="N217" s="188"/>
      <c r="O217" s="188"/>
      <c r="P217" s="188"/>
      <c r="Q217" s="188"/>
      <c r="R217" s="188"/>
    </row>
    <row r="218" spans="1:18" ht="12.75">
      <c r="A218" s="13">
        <f t="shared" si="35"/>
        <v>206</v>
      </c>
      <c r="B218" s="16"/>
      <c r="C218" s="16"/>
      <c r="D218" s="15">
        <v>30</v>
      </c>
      <c r="E218" s="14" t="s">
        <v>80</v>
      </c>
      <c r="F218" s="156"/>
      <c r="G218" s="158">
        <f t="shared" si="34"/>
        <v>287.45</v>
      </c>
      <c r="H218" s="156">
        <v>287.45</v>
      </c>
      <c r="I218" s="156"/>
      <c r="J218" s="156"/>
      <c r="K218" s="156"/>
      <c r="N218" s="188"/>
      <c r="O218" s="188"/>
      <c r="P218" s="188"/>
      <c r="Q218" s="188"/>
      <c r="R218" s="188"/>
    </row>
    <row r="219" spans="1:18" ht="12.75">
      <c r="A219" s="13">
        <f t="shared" si="35"/>
        <v>207</v>
      </c>
      <c r="B219" s="16"/>
      <c r="C219" s="19" t="s">
        <v>20</v>
      </c>
      <c r="D219" s="20"/>
      <c r="E219" s="9" t="s">
        <v>79</v>
      </c>
      <c r="F219" s="156"/>
      <c r="G219" s="158">
        <f t="shared" si="34"/>
        <v>0</v>
      </c>
      <c r="H219" s="156"/>
      <c r="I219" s="156"/>
      <c r="J219" s="156"/>
      <c r="K219" s="156"/>
      <c r="N219" s="188"/>
      <c r="O219" s="188"/>
      <c r="P219" s="188"/>
      <c r="Q219" s="188"/>
      <c r="R219" s="188"/>
    </row>
    <row r="220" spans="1:18" ht="12.75">
      <c r="A220" s="13">
        <f t="shared" si="35"/>
        <v>208</v>
      </c>
      <c r="B220" s="16"/>
      <c r="C220" s="19" t="s">
        <v>30</v>
      </c>
      <c r="D220" s="20"/>
      <c r="E220" s="9" t="s">
        <v>78</v>
      </c>
      <c r="F220" s="157">
        <f>+F221+F222</f>
        <v>0</v>
      </c>
      <c r="G220" s="145">
        <f t="shared" si="34"/>
        <v>152.55</v>
      </c>
      <c r="H220" s="157">
        <f>+H221+H222</f>
        <v>152.55</v>
      </c>
      <c r="I220" s="157">
        <f>+I221+I222</f>
        <v>0</v>
      </c>
      <c r="J220" s="157">
        <f>+J221+J222</f>
        <v>0</v>
      </c>
      <c r="K220" s="159">
        <f>+K221+K222</f>
        <v>0</v>
      </c>
      <c r="N220" s="188"/>
      <c r="O220" s="188"/>
      <c r="P220" s="188"/>
      <c r="Q220" s="188"/>
      <c r="R220" s="188"/>
    </row>
    <row r="221" spans="1:18" ht="12.75">
      <c r="A221" s="13">
        <f t="shared" si="35"/>
        <v>209</v>
      </c>
      <c r="B221" s="16"/>
      <c r="C221" s="16"/>
      <c r="D221" s="17" t="s">
        <v>14</v>
      </c>
      <c r="E221" s="14" t="s">
        <v>77</v>
      </c>
      <c r="F221" s="156"/>
      <c r="G221" s="158">
        <f t="shared" si="34"/>
        <v>152.55</v>
      </c>
      <c r="H221" s="156">
        <v>152.55</v>
      </c>
      <c r="I221" s="156"/>
      <c r="J221" s="156"/>
      <c r="K221" s="156"/>
      <c r="N221" s="188"/>
      <c r="O221" s="188"/>
      <c r="P221" s="188"/>
      <c r="Q221" s="188"/>
      <c r="R221" s="188"/>
    </row>
    <row r="222" spans="1:18" ht="12.75">
      <c r="A222" s="13">
        <f t="shared" si="35"/>
        <v>210</v>
      </c>
      <c r="B222" s="16"/>
      <c r="C222" s="16"/>
      <c r="D222" s="17" t="s">
        <v>20</v>
      </c>
      <c r="E222" s="14" t="s">
        <v>76</v>
      </c>
      <c r="F222" s="156"/>
      <c r="G222" s="158">
        <f t="shared" si="34"/>
        <v>0</v>
      </c>
      <c r="H222" s="156"/>
      <c r="I222" s="156"/>
      <c r="J222" s="156"/>
      <c r="K222" s="156"/>
      <c r="N222" s="188"/>
      <c r="O222" s="188"/>
      <c r="P222" s="188"/>
      <c r="Q222" s="188"/>
      <c r="R222" s="188"/>
    </row>
    <row r="223" spans="1:18" ht="12.75">
      <c r="A223" s="13">
        <f t="shared" si="35"/>
        <v>211</v>
      </c>
      <c r="B223" s="16"/>
      <c r="C223" s="19" t="s">
        <v>22</v>
      </c>
      <c r="D223" s="15"/>
      <c r="E223" s="9" t="s">
        <v>75</v>
      </c>
      <c r="F223" s="157">
        <f>+F224+F225+F226+F227</f>
        <v>0</v>
      </c>
      <c r="G223" s="145">
        <f t="shared" si="34"/>
        <v>992.04</v>
      </c>
      <c r="H223" s="157">
        <f>+H224+H225+H226+H227</f>
        <v>992.04</v>
      </c>
      <c r="I223" s="157">
        <f>+I224+I225+I226+I227</f>
        <v>0</v>
      </c>
      <c r="J223" s="157">
        <f>+J224+J225+J226+J227</f>
        <v>0</v>
      </c>
      <c r="K223" s="159">
        <f>+K224+K225+K226+K227</f>
        <v>0</v>
      </c>
      <c r="N223" s="188"/>
      <c r="O223" s="188"/>
      <c r="P223" s="188"/>
      <c r="Q223" s="188"/>
      <c r="R223" s="188"/>
    </row>
    <row r="224" spans="1:18" ht="12.75">
      <c r="A224" s="13">
        <f t="shared" si="35"/>
        <v>212</v>
      </c>
      <c r="B224" s="16"/>
      <c r="C224" s="16"/>
      <c r="D224" s="17" t="s">
        <v>14</v>
      </c>
      <c r="E224" s="14" t="s">
        <v>74</v>
      </c>
      <c r="F224" s="156"/>
      <c r="G224" s="158">
        <f t="shared" si="34"/>
        <v>633.36</v>
      </c>
      <c r="H224" s="156">
        <v>633.36</v>
      </c>
      <c r="I224" s="156"/>
      <c r="J224" s="156"/>
      <c r="K224" s="156"/>
      <c r="N224" s="188"/>
      <c r="O224" s="188"/>
      <c r="P224" s="188"/>
      <c r="Q224" s="188"/>
      <c r="R224" s="188"/>
    </row>
    <row r="225" spans="1:18" ht="12.75">
      <c r="A225" s="13">
        <f t="shared" si="35"/>
        <v>213</v>
      </c>
      <c r="B225" s="16"/>
      <c r="C225" s="16"/>
      <c r="D225" s="17" t="s">
        <v>20</v>
      </c>
      <c r="E225" s="14" t="s">
        <v>73</v>
      </c>
      <c r="F225" s="156"/>
      <c r="G225" s="158">
        <f t="shared" si="34"/>
        <v>272.74</v>
      </c>
      <c r="H225" s="156">
        <v>272.74</v>
      </c>
      <c r="I225" s="156"/>
      <c r="J225" s="156"/>
      <c r="K225" s="156"/>
      <c r="M225" s="153"/>
      <c r="N225" s="188"/>
      <c r="O225" s="188"/>
      <c r="P225" s="188"/>
      <c r="Q225" s="188"/>
      <c r="R225" s="188"/>
    </row>
    <row r="226" spans="1:18" ht="12.75">
      <c r="A226" s="13">
        <f t="shared" si="35"/>
        <v>214</v>
      </c>
      <c r="B226" s="16"/>
      <c r="C226" s="16"/>
      <c r="D226" s="17" t="s">
        <v>30</v>
      </c>
      <c r="E226" s="14" t="s">
        <v>72</v>
      </c>
      <c r="F226" s="156"/>
      <c r="G226" s="158">
        <f t="shared" si="34"/>
        <v>55.94</v>
      </c>
      <c r="H226" s="156">
        <v>55.94</v>
      </c>
      <c r="I226" s="156"/>
      <c r="J226" s="156"/>
      <c r="K226" s="156"/>
      <c r="M226" s="153"/>
      <c r="N226" s="188"/>
      <c r="O226" s="188"/>
      <c r="P226" s="188"/>
      <c r="Q226" s="188"/>
      <c r="R226" s="188"/>
    </row>
    <row r="227" spans="1:18" ht="12.75">
      <c r="A227" s="13">
        <f t="shared" si="35"/>
        <v>215</v>
      </c>
      <c r="B227" s="16"/>
      <c r="C227" s="16"/>
      <c r="D227" s="17" t="s">
        <v>22</v>
      </c>
      <c r="E227" s="14" t="s">
        <v>71</v>
      </c>
      <c r="F227" s="156"/>
      <c r="G227" s="158">
        <f t="shared" si="34"/>
        <v>30</v>
      </c>
      <c r="H227" s="156">
        <v>30</v>
      </c>
      <c r="I227" s="156"/>
      <c r="J227" s="156"/>
      <c r="K227" s="156"/>
      <c r="M227" s="153"/>
      <c r="N227" s="188"/>
      <c r="O227" s="188"/>
      <c r="P227" s="188"/>
      <c r="Q227" s="188"/>
      <c r="R227" s="188"/>
    </row>
    <row r="228" spans="1:18" ht="12.75">
      <c r="A228" s="13">
        <f t="shared" si="35"/>
        <v>216</v>
      </c>
      <c r="B228" s="16"/>
      <c r="C228" s="19" t="s">
        <v>17</v>
      </c>
      <c r="D228" s="15"/>
      <c r="E228" s="18" t="s">
        <v>70</v>
      </c>
      <c r="F228" s="157">
        <f>+F229+F230+F231</f>
        <v>0</v>
      </c>
      <c r="G228" s="145">
        <f t="shared" si="34"/>
        <v>20</v>
      </c>
      <c r="H228" s="157">
        <f>+H229+H230+H231</f>
        <v>20</v>
      </c>
      <c r="I228" s="157">
        <f>+I229+I230+I231</f>
        <v>0</v>
      </c>
      <c r="J228" s="157">
        <f>+J229+J230+J231</f>
        <v>0</v>
      </c>
      <c r="K228" s="159">
        <f>+K229+K230+K231</f>
        <v>0</v>
      </c>
      <c r="N228" s="188"/>
      <c r="O228" s="188"/>
      <c r="P228" s="188"/>
      <c r="Q228" s="188"/>
      <c r="R228" s="188"/>
    </row>
    <row r="229" spans="1:18" ht="12.75">
      <c r="A229" s="13">
        <f t="shared" si="35"/>
        <v>217</v>
      </c>
      <c r="B229" s="16"/>
      <c r="C229" s="16"/>
      <c r="D229" s="17" t="s">
        <v>14</v>
      </c>
      <c r="E229" s="14" t="s">
        <v>69</v>
      </c>
      <c r="F229" s="156"/>
      <c r="G229" s="158">
        <f t="shared" si="34"/>
        <v>0</v>
      </c>
      <c r="H229" s="156"/>
      <c r="I229" s="156"/>
      <c r="J229" s="156"/>
      <c r="K229" s="156"/>
      <c r="N229" s="188"/>
      <c r="O229" s="188"/>
      <c r="P229" s="188"/>
      <c r="Q229" s="188"/>
      <c r="R229" s="188"/>
    </row>
    <row r="230" spans="1:18" ht="12.75">
      <c r="A230" s="13">
        <f t="shared" si="35"/>
        <v>218</v>
      </c>
      <c r="B230" s="16"/>
      <c r="C230" s="16"/>
      <c r="D230" s="17" t="s">
        <v>30</v>
      </c>
      <c r="E230" s="14" t="s">
        <v>68</v>
      </c>
      <c r="F230" s="156"/>
      <c r="G230" s="158">
        <f t="shared" si="34"/>
        <v>0</v>
      </c>
      <c r="H230" s="156"/>
      <c r="I230" s="156"/>
      <c r="J230" s="156"/>
      <c r="K230" s="156"/>
      <c r="N230" s="188"/>
      <c r="O230" s="188"/>
      <c r="P230" s="188"/>
      <c r="Q230" s="188"/>
      <c r="R230" s="188"/>
    </row>
    <row r="231" spans="1:18" ht="12.75">
      <c r="A231" s="13">
        <f t="shared" si="35"/>
        <v>219</v>
      </c>
      <c r="B231" s="16"/>
      <c r="C231" s="16"/>
      <c r="D231" s="15">
        <v>30</v>
      </c>
      <c r="E231" s="14" t="s">
        <v>67</v>
      </c>
      <c r="F231" s="156"/>
      <c r="G231" s="158">
        <f t="shared" si="34"/>
        <v>20</v>
      </c>
      <c r="H231" s="156">
        <v>20</v>
      </c>
      <c r="I231" s="156"/>
      <c r="J231" s="156"/>
      <c r="K231" s="156"/>
      <c r="N231" s="188"/>
      <c r="O231" s="188"/>
      <c r="P231" s="188"/>
      <c r="Q231" s="188"/>
      <c r="R231" s="188"/>
    </row>
    <row r="232" spans="1:18" ht="12.75">
      <c r="A232" s="13">
        <f t="shared" si="35"/>
        <v>220</v>
      </c>
      <c r="B232" s="16"/>
      <c r="C232" s="19" t="s">
        <v>12</v>
      </c>
      <c r="D232" s="15"/>
      <c r="E232" s="9" t="s">
        <v>66</v>
      </c>
      <c r="F232" s="157">
        <f>+F233+F234</f>
        <v>0</v>
      </c>
      <c r="G232" s="145">
        <f t="shared" si="34"/>
        <v>2</v>
      </c>
      <c r="H232" s="157">
        <f>+H233+H234</f>
        <v>2</v>
      </c>
      <c r="I232" s="157">
        <f>+I233+I234</f>
        <v>0</v>
      </c>
      <c r="J232" s="157">
        <f>+J233+J234</f>
        <v>0</v>
      </c>
      <c r="K232" s="159">
        <f>+K233+K234</f>
        <v>0</v>
      </c>
      <c r="N232" s="188"/>
      <c r="O232" s="188"/>
      <c r="P232" s="188"/>
      <c r="Q232" s="188"/>
      <c r="R232" s="188"/>
    </row>
    <row r="233" spans="1:18" ht="12.75">
      <c r="A233" s="13">
        <f t="shared" si="35"/>
        <v>221</v>
      </c>
      <c r="B233" s="16"/>
      <c r="C233" s="16"/>
      <c r="D233" s="17" t="s">
        <v>14</v>
      </c>
      <c r="E233" s="29" t="s">
        <v>65</v>
      </c>
      <c r="F233" s="156"/>
      <c r="G233" s="158">
        <f t="shared" si="34"/>
        <v>2</v>
      </c>
      <c r="H233" s="156">
        <v>2</v>
      </c>
      <c r="I233" s="156"/>
      <c r="J233" s="156"/>
      <c r="K233" s="156"/>
      <c r="N233" s="188"/>
      <c r="O233" s="188"/>
      <c r="P233" s="188"/>
      <c r="Q233" s="188"/>
      <c r="R233" s="188"/>
    </row>
    <row r="234" spans="1:18" ht="12.75">
      <c r="A234" s="13">
        <f t="shared" si="35"/>
        <v>222</v>
      </c>
      <c r="B234" s="16"/>
      <c r="C234" s="16"/>
      <c r="D234" s="17" t="s">
        <v>20</v>
      </c>
      <c r="E234" s="14" t="s">
        <v>64</v>
      </c>
      <c r="F234" s="156"/>
      <c r="G234" s="158">
        <f t="shared" si="34"/>
        <v>0</v>
      </c>
      <c r="H234" s="156"/>
      <c r="I234" s="156"/>
      <c r="J234" s="156"/>
      <c r="K234" s="156"/>
      <c r="N234" s="188"/>
      <c r="O234" s="188"/>
      <c r="P234" s="188"/>
      <c r="Q234" s="188"/>
      <c r="R234" s="188"/>
    </row>
    <row r="235" spans="1:18" ht="12.75">
      <c r="A235" s="13">
        <f t="shared" si="35"/>
        <v>223</v>
      </c>
      <c r="B235" s="16"/>
      <c r="C235" s="19" t="s">
        <v>51</v>
      </c>
      <c r="D235" s="15"/>
      <c r="E235" s="18" t="s">
        <v>63</v>
      </c>
      <c r="F235" s="156"/>
      <c r="G235" s="158">
        <f t="shared" si="34"/>
        <v>28.62</v>
      </c>
      <c r="H235" s="156">
        <v>28.62</v>
      </c>
      <c r="I235" s="156"/>
      <c r="J235" s="156"/>
      <c r="K235" s="156"/>
      <c r="N235" s="188"/>
      <c r="O235" s="188"/>
      <c r="P235" s="188"/>
      <c r="Q235" s="188"/>
      <c r="R235" s="188"/>
    </row>
    <row r="236" spans="1:18" ht="12.75">
      <c r="A236" s="13">
        <f t="shared" si="35"/>
        <v>224</v>
      </c>
      <c r="B236" s="16"/>
      <c r="C236" s="16">
        <v>10</v>
      </c>
      <c r="D236" s="15"/>
      <c r="E236" s="18" t="s">
        <v>62</v>
      </c>
      <c r="F236" s="156"/>
      <c r="G236" s="158">
        <f aca="true" t="shared" si="36" ref="G236:G272">H236+I236+J236+K236</f>
        <v>0</v>
      </c>
      <c r="H236" s="156"/>
      <c r="I236" s="156"/>
      <c r="J236" s="156"/>
      <c r="K236" s="156"/>
      <c r="N236" s="188"/>
      <c r="O236" s="188"/>
      <c r="P236" s="188"/>
      <c r="Q236" s="188"/>
      <c r="R236" s="188"/>
    </row>
    <row r="237" spans="1:18" ht="12.75">
      <c r="A237" s="13">
        <f t="shared" si="35"/>
        <v>225</v>
      </c>
      <c r="B237" s="16"/>
      <c r="C237" s="16">
        <v>11</v>
      </c>
      <c r="D237" s="15"/>
      <c r="E237" s="18" t="s">
        <v>61</v>
      </c>
      <c r="F237" s="156"/>
      <c r="G237" s="158">
        <f t="shared" si="36"/>
        <v>0.5</v>
      </c>
      <c r="H237" s="156">
        <v>0.5</v>
      </c>
      <c r="I237" s="156"/>
      <c r="J237" s="156"/>
      <c r="K237" s="156"/>
      <c r="N237" s="188"/>
      <c r="O237" s="188"/>
      <c r="P237" s="188"/>
      <c r="Q237" s="188"/>
      <c r="R237" s="188"/>
    </row>
    <row r="238" spans="1:18" ht="12.75">
      <c r="A238" s="13">
        <f t="shared" si="35"/>
        <v>226</v>
      </c>
      <c r="B238" s="16"/>
      <c r="C238" s="16">
        <v>12</v>
      </c>
      <c r="D238" s="15"/>
      <c r="E238" s="18" t="s">
        <v>60</v>
      </c>
      <c r="F238" s="156"/>
      <c r="G238" s="158">
        <f t="shared" si="36"/>
        <v>0</v>
      </c>
      <c r="H238" s="156"/>
      <c r="I238" s="156"/>
      <c r="J238" s="156"/>
      <c r="K238" s="156"/>
      <c r="N238" s="188"/>
      <c r="O238" s="188"/>
      <c r="P238" s="188"/>
      <c r="Q238" s="188"/>
      <c r="R238" s="188"/>
    </row>
    <row r="239" spans="1:18" ht="12.75">
      <c r="A239" s="13">
        <f t="shared" si="35"/>
        <v>227</v>
      </c>
      <c r="B239" s="16"/>
      <c r="C239" s="16">
        <v>13</v>
      </c>
      <c r="D239" s="15"/>
      <c r="E239" s="18" t="s">
        <v>59</v>
      </c>
      <c r="F239" s="156"/>
      <c r="G239" s="158">
        <f t="shared" si="36"/>
        <v>0</v>
      </c>
      <c r="H239" s="156"/>
      <c r="I239" s="156"/>
      <c r="J239" s="156"/>
      <c r="K239" s="156"/>
      <c r="N239" s="188"/>
      <c r="O239" s="188"/>
      <c r="P239" s="188"/>
      <c r="Q239" s="188"/>
      <c r="R239" s="188"/>
    </row>
    <row r="240" spans="1:18" ht="12.75">
      <c r="A240" s="13">
        <f t="shared" si="35"/>
        <v>228</v>
      </c>
      <c r="B240" s="16"/>
      <c r="C240" s="16">
        <v>14</v>
      </c>
      <c r="D240" s="15"/>
      <c r="E240" s="18" t="s">
        <v>58</v>
      </c>
      <c r="F240" s="156"/>
      <c r="G240" s="158">
        <f t="shared" si="36"/>
        <v>0</v>
      </c>
      <c r="H240" s="156"/>
      <c r="I240" s="156"/>
      <c r="J240" s="156"/>
      <c r="K240" s="156"/>
      <c r="N240" s="188"/>
      <c r="O240" s="188"/>
      <c r="P240" s="188"/>
      <c r="Q240" s="188"/>
      <c r="R240" s="188"/>
    </row>
    <row r="241" spans="1:18" ht="12.75">
      <c r="A241" s="13">
        <f t="shared" si="35"/>
        <v>229</v>
      </c>
      <c r="B241" s="16"/>
      <c r="C241" s="16">
        <v>25</v>
      </c>
      <c r="D241" s="15"/>
      <c r="E241" s="18" t="s">
        <v>57</v>
      </c>
      <c r="F241" s="156"/>
      <c r="G241" s="158">
        <f t="shared" si="36"/>
        <v>0</v>
      </c>
      <c r="H241" s="156"/>
      <c r="I241" s="156"/>
      <c r="J241" s="156"/>
      <c r="K241" s="156"/>
      <c r="N241" s="188"/>
      <c r="O241" s="188"/>
      <c r="P241" s="188"/>
      <c r="Q241" s="188"/>
      <c r="R241" s="188"/>
    </row>
    <row r="242" spans="1:18" ht="12.75">
      <c r="A242" s="13">
        <f t="shared" si="35"/>
        <v>230</v>
      </c>
      <c r="B242" s="16"/>
      <c r="C242" s="16">
        <v>27</v>
      </c>
      <c r="D242" s="15"/>
      <c r="E242" s="18" t="s">
        <v>56</v>
      </c>
      <c r="F242" s="156"/>
      <c r="G242" s="158">
        <f t="shared" si="36"/>
        <v>0</v>
      </c>
      <c r="H242" s="156"/>
      <c r="I242" s="156"/>
      <c r="J242" s="156"/>
      <c r="K242" s="156"/>
      <c r="N242" s="188"/>
      <c r="O242" s="188"/>
      <c r="P242" s="188"/>
      <c r="Q242" s="188"/>
      <c r="R242" s="188"/>
    </row>
    <row r="243" spans="1:18" ht="12.75">
      <c r="A243" s="13">
        <f t="shared" si="35"/>
        <v>231</v>
      </c>
      <c r="B243" s="16"/>
      <c r="C243" s="16">
        <v>30</v>
      </c>
      <c r="D243" s="15"/>
      <c r="E243" s="18" t="s">
        <v>55</v>
      </c>
      <c r="F243" s="157">
        <f>+F244+F245+F246+F247+F248</f>
        <v>0</v>
      </c>
      <c r="G243" s="145">
        <f t="shared" si="36"/>
        <v>0</v>
      </c>
      <c r="H243" s="157">
        <f>+H244+H245+H246+H247+H248</f>
        <v>0</v>
      </c>
      <c r="I243" s="157">
        <f>+I244+I245+I246+I247+I248</f>
        <v>0</v>
      </c>
      <c r="J243" s="157">
        <f>+J244+J245+J246+J247+J248</f>
        <v>0</v>
      </c>
      <c r="K243" s="159">
        <f>+K244+K245+K246+K247+K248</f>
        <v>0</v>
      </c>
      <c r="N243" s="188"/>
      <c r="O243" s="188"/>
      <c r="P243" s="188"/>
      <c r="Q243" s="188"/>
      <c r="R243" s="188"/>
    </row>
    <row r="244" spans="1:18" ht="12.75">
      <c r="A244" s="13">
        <f t="shared" si="35"/>
        <v>232</v>
      </c>
      <c r="B244" s="16"/>
      <c r="C244" s="16"/>
      <c r="D244" s="17" t="s">
        <v>14</v>
      </c>
      <c r="E244" s="14" t="s">
        <v>54</v>
      </c>
      <c r="F244" s="156"/>
      <c r="G244" s="158">
        <f t="shared" si="36"/>
        <v>0</v>
      </c>
      <c r="H244" s="156"/>
      <c r="I244" s="156"/>
      <c r="J244" s="156"/>
      <c r="K244" s="156"/>
      <c r="N244" s="188"/>
      <c r="O244" s="188"/>
      <c r="P244" s="188"/>
      <c r="Q244" s="188"/>
      <c r="R244" s="188"/>
    </row>
    <row r="245" spans="1:18" ht="12.75">
      <c r="A245" s="13">
        <f t="shared" si="35"/>
        <v>233</v>
      </c>
      <c r="B245" s="16"/>
      <c r="C245" s="16"/>
      <c r="D245" s="17" t="s">
        <v>30</v>
      </c>
      <c r="E245" s="14" t="s">
        <v>53</v>
      </c>
      <c r="F245" s="156"/>
      <c r="G245" s="158">
        <f t="shared" si="36"/>
        <v>0</v>
      </c>
      <c r="H245" s="156"/>
      <c r="I245" s="156"/>
      <c r="J245" s="156"/>
      <c r="K245" s="156"/>
      <c r="N245" s="188"/>
      <c r="O245" s="188"/>
      <c r="P245" s="188"/>
      <c r="Q245" s="188"/>
      <c r="R245" s="188"/>
    </row>
    <row r="246" spans="1:18" ht="12.75">
      <c r="A246" s="13">
        <f t="shared" si="35"/>
        <v>234</v>
      </c>
      <c r="B246" s="16"/>
      <c r="C246" s="16"/>
      <c r="D246" s="17" t="s">
        <v>22</v>
      </c>
      <c r="E246" s="14" t="s">
        <v>52</v>
      </c>
      <c r="F246" s="156"/>
      <c r="G246" s="158">
        <f t="shared" si="36"/>
        <v>0</v>
      </c>
      <c r="H246" s="156"/>
      <c r="I246" s="156"/>
      <c r="J246" s="156"/>
      <c r="K246" s="156"/>
      <c r="N246" s="188"/>
      <c r="O246" s="188"/>
      <c r="P246" s="188"/>
      <c r="Q246" s="188"/>
      <c r="R246" s="188"/>
    </row>
    <row r="247" spans="1:18" ht="12.75">
      <c r="A247" s="13">
        <f t="shared" si="35"/>
        <v>235</v>
      </c>
      <c r="B247" s="16"/>
      <c r="C247" s="16"/>
      <c r="D247" s="17" t="s">
        <v>51</v>
      </c>
      <c r="E247" s="14" t="s">
        <v>50</v>
      </c>
      <c r="F247" s="156"/>
      <c r="G247" s="158">
        <f t="shared" si="36"/>
        <v>0</v>
      </c>
      <c r="H247" s="156"/>
      <c r="I247" s="156"/>
      <c r="J247" s="156"/>
      <c r="K247" s="156"/>
      <c r="N247" s="188"/>
      <c r="O247" s="188"/>
      <c r="P247" s="188"/>
      <c r="Q247" s="188"/>
      <c r="R247" s="188"/>
    </row>
    <row r="248" spans="1:18" ht="12.75">
      <c r="A248" s="13">
        <f t="shared" si="35"/>
        <v>236</v>
      </c>
      <c r="B248" s="16"/>
      <c r="C248" s="16"/>
      <c r="D248" s="15">
        <v>30</v>
      </c>
      <c r="E248" s="14" t="s">
        <v>49</v>
      </c>
      <c r="F248" s="156"/>
      <c r="G248" s="158">
        <f t="shared" si="36"/>
        <v>0</v>
      </c>
      <c r="H248" s="156"/>
      <c r="I248" s="156"/>
      <c r="J248" s="156"/>
      <c r="K248" s="156"/>
      <c r="N248" s="188"/>
      <c r="O248" s="188"/>
      <c r="P248" s="188"/>
      <c r="Q248" s="188"/>
      <c r="R248" s="188"/>
    </row>
    <row r="249" spans="1:18" ht="12.75">
      <c r="A249" s="13">
        <f t="shared" si="35"/>
        <v>237</v>
      </c>
      <c r="B249" s="27">
        <v>30</v>
      </c>
      <c r="C249" s="27"/>
      <c r="D249" s="219"/>
      <c r="E249" s="28" t="s">
        <v>48</v>
      </c>
      <c r="F249" s="157">
        <f aca="true" t="shared" si="37" ref="F249:K250">+F250</f>
        <v>0</v>
      </c>
      <c r="G249" s="145">
        <f t="shared" si="36"/>
        <v>0</v>
      </c>
      <c r="H249" s="157">
        <f t="shared" si="37"/>
        <v>0</v>
      </c>
      <c r="I249" s="157">
        <f t="shared" si="37"/>
        <v>0</v>
      </c>
      <c r="J249" s="157">
        <f t="shared" si="37"/>
        <v>0</v>
      </c>
      <c r="K249" s="159">
        <f t="shared" si="37"/>
        <v>0</v>
      </c>
      <c r="N249" s="188"/>
      <c r="O249" s="188"/>
      <c r="P249" s="188"/>
      <c r="Q249" s="188"/>
      <c r="R249" s="188"/>
    </row>
    <row r="250" spans="1:18" ht="12.75">
      <c r="A250" s="13">
        <f t="shared" si="35"/>
        <v>238</v>
      </c>
      <c r="B250" s="27"/>
      <c r="C250" s="26" t="s">
        <v>30</v>
      </c>
      <c r="D250" s="219"/>
      <c r="E250" s="28" t="s">
        <v>47</v>
      </c>
      <c r="F250" s="157">
        <f t="shared" si="37"/>
        <v>0</v>
      </c>
      <c r="G250" s="145">
        <f t="shared" si="36"/>
        <v>0</v>
      </c>
      <c r="H250" s="157">
        <f t="shared" si="37"/>
        <v>0</v>
      </c>
      <c r="I250" s="157">
        <f t="shared" si="37"/>
        <v>0</v>
      </c>
      <c r="J250" s="157">
        <f t="shared" si="37"/>
        <v>0</v>
      </c>
      <c r="K250" s="159">
        <f t="shared" si="37"/>
        <v>0</v>
      </c>
      <c r="N250" s="188"/>
      <c r="O250" s="188"/>
      <c r="P250" s="188"/>
      <c r="Q250" s="188"/>
      <c r="R250" s="188"/>
    </row>
    <row r="251" spans="1:18" ht="12.75">
      <c r="A251" s="13">
        <f t="shared" si="35"/>
        <v>239</v>
      </c>
      <c r="B251" s="27"/>
      <c r="C251" s="26"/>
      <c r="D251" s="25" t="s">
        <v>17</v>
      </c>
      <c r="E251" s="24" t="s">
        <v>46</v>
      </c>
      <c r="F251" s="156"/>
      <c r="G251" s="158">
        <f t="shared" si="36"/>
        <v>0</v>
      </c>
      <c r="H251" s="156"/>
      <c r="I251" s="156"/>
      <c r="J251" s="156"/>
      <c r="K251" s="160"/>
      <c r="N251" s="188"/>
      <c r="O251" s="188"/>
      <c r="P251" s="188"/>
      <c r="Q251" s="188"/>
      <c r="R251" s="188"/>
    </row>
    <row r="252" spans="1:18" ht="25.5">
      <c r="A252" s="13">
        <f t="shared" si="35"/>
        <v>240</v>
      </c>
      <c r="B252" s="223" t="s">
        <v>291</v>
      </c>
      <c r="C252" s="26"/>
      <c r="D252" s="25"/>
      <c r="E252" s="224" t="s">
        <v>292</v>
      </c>
      <c r="F252" s="156"/>
      <c r="G252" s="158">
        <f t="shared" si="36"/>
        <v>0</v>
      </c>
      <c r="H252" s="156"/>
      <c r="I252" s="156"/>
      <c r="J252" s="156"/>
      <c r="K252" s="160"/>
      <c r="N252" s="188"/>
      <c r="O252" s="188"/>
      <c r="P252" s="188"/>
      <c r="Q252" s="188"/>
      <c r="R252" s="188"/>
    </row>
    <row r="253" spans="1:18" ht="12.75">
      <c r="A253" s="13">
        <f t="shared" si="35"/>
        <v>241</v>
      </c>
      <c r="B253" s="27">
        <v>57</v>
      </c>
      <c r="C253" s="26"/>
      <c r="D253" s="25"/>
      <c r="E253" s="28" t="s">
        <v>45</v>
      </c>
      <c r="F253" s="170">
        <f>F254+F255</f>
        <v>0</v>
      </c>
      <c r="G253" s="158">
        <f t="shared" si="36"/>
        <v>0</v>
      </c>
      <c r="H253" s="170">
        <f>H254+H255</f>
        <v>0</v>
      </c>
      <c r="I253" s="170">
        <f>I254+I255</f>
        <v>0</v>
      </c>
      <c r="J253" s="170">
        <f>J254+J255</f>
        <v>0</v>
      </c>
      <c r="K253" s="170">
        <f>K254+K255</f>
        <v>0</v>
      </c>
      <c r="N253" s="188"/>
      <c r="O253" s="188"/>
      <c r="P253" s="188"/>
      <c r="Q253" s="188"/>
      <c r="R253" s="188"/>
    </row>
    <row r="254" spans="1:18" ht="12.75">
      <c r="A254" s="13">
        <f t="shared" si="35"/>
        <v>242</v>
      </c>
      <c r="B254" s="27"/>
      <c r="C254" s="26" t="s">
        <v>14</v>
      </c>
      <c r="D254" s="25"/>
      <c r="E254" s="28" t="s">
        <v>44</v>
      </c>
      <c r="F254" s="170"/>
      <c r="G254" s="158">
        <f t="shared" si="36"/>
        <v>0</v>
      </c>
      <c r="H254" s="170"/>
      <c r="I254" s="170"/>
      <c r="J254" s="170"/>
      <c r="K254" s="170"/>
      <c r="N254" s="188"/>
      <c r="O254" s="188"/>
      <c r="P254" s="188"/>
      <c r="Q254" s="188"/>
      <c r="R254" s="188"/>
    </row>
    <row r="255" spans="1:18" ht="12.75">
      <c r="A255" s="13">
        <f t="shared" si="35"/>
        <v>243</v>
      </c>
      <c r="B255" s="27"/>
      <c r="C255" s="26" t="s">
        <v>20</v>
      </c>
      <c r="D255" s="25"/>
      <c r="E255" s="24" t="s">
        <v>43</v>
      </c>
      <c r="F255" s="170">
        <f>F256+F257+F259</f>
        <v>0</v>
      </c>
      <c r="G255" s="158">
        <f t="shared" si="36"/>
        <v>0</v>
      </c>
      <c r="H255" s="170">
        <f>H256+H257+H259</f>
        <v>0</v>
      </c>
      <c r="I255" s="170">
        <f>I256+I257+I259</f>
        <v>0</v>
      </c>
      <c r="J255" s="170">
        <f>J256+J257+J259</f>
        <v>0</v>
      </c>
      <c r="K255" s="170">
        <f>K256+K257+K259</f>
        <v>0</v>
      </c>
      <c r="N255" s="188"/>
      <c r="O255" s="188"/>
      <c r="P255" s="188"/>
      <c r="Q255" s="188"/>
      <c r="R255" s="188"/>
    </row>
    <row r="256" spans="1:18" ht="12.75">
      <c r="A256" s="13">
        <f t="shared" si="35"/>
        <v>244</v>
      </c>
      <c r="B256" s="27"/>
      <c r="C256" s="26"/>
      <c r="D256" s="25" t="s">
        <v>14</v>
      </c>
      <c r="E256" s="24" t="s">
        <v>42</v>
      </c>
      <c r="F256" s="156"/>
      <c r="G256" s="158">
        <f t="shared" si="36"/>
        <v>0</v>
      </c>
      <c r="H256" s="156"/>
      <c r="I256" s="156"/>
      <c r="J256" s="156"/>
      <c r="K256" s="160"/>
      <c r="N256" s="188"/>
      <c r="O256" s="188"/>
      <c r="P256" s="188"/>
      <c r="Q256" s="188"/>
      <c r="R256" s="188"/>
    </row>
    <row r="257" spans="1:18" ht="12.75">
      <c r="A257" s="13">
        <f t="shared" si="35"/>
        <v>245</v>
      </c>
      <c r="B257" s="27"/>
      <c r="C257" s="26"/>
      <c r="D257" s="25" t="s">
        <v>20</v>
      </c>
      <c r="E257" s="24" t="s">
        <v>41</v>
      </c>
      <c r="F257" s="156"/>
      <c r="G257" s="158">
        <f t="shared" si="36"/>
        <v>0</v>
      </c>
      <c r="H257" s="156"/>
      <c r="I257" s="156"/>
      <c r="J257" s="156"/>
      <c r="K257" s="160"/>
      <c r="N257" s="188"/>
      <c r="O257" s="188"/>
      <c r="P257" s="188"/>
      <c r="Q257" s="188"/>
      <c r="R257" s="188"/>
    </row>
    <row r="258" spans="1:18" ht="12.75">
      <c r="A258" s="13">
        <f t="shared" si="35"/>
        <v>246</v>
      </c>
      <c r="B258" s="27"/>
      <c r="C258" s="26"/>
      <c r="D258" s="25" t="s">
        <v>30</v>
      </c>
      <c r="E258" s="24" t="s">
        <v>40</v>
      </c>
      <c r="F258" s="156"/>
      <c r="G258" s="158">
        <f t="shared" si="36"/>
        <v>0</v>
      </c>
      <c r="H258" s="156"/>
      <c r="I258" s="156"/>
      <c r="J258" s="156"/>
      <c r="K258" s="160"/>
      <c r="N258" s="188"/>
      <c r="O258" s="188"/>
      <c r="P258" s="188"/>
      <c r="Q258" s="188"/>
      <c r="R258" s="188"/>
    </row>
    <row r="259" spans="1:18" ht="12.75">
      <c r="A259" s="13">
        <f t="shared" si="35"/>
        <v>247</v>
      </c>
      <c r="B259" s="27"/>
      <c r="C259" s="26"/>
      <c r="D259" s="25" t="s">
        <v>22</v>
      </c>
      <c r="E259" s="24" t="s">
        <v>39</v>
      </c>
      <c r="F259" s="156"/>
      <c r="G259" s="158">
        <f t="shared" si="36"/>
        <v>0</v>
      </c>
      <c r="H259" s="156"/>
      <c r="I259" s="156"/>
      <c r="J259" s="156"/>
      <c r="K259" s="160"/>
      <c r="N259" s="188"/>
      <c r="O259" s="188"/>
      <c r="P259" s="188"/>
      <c r="Q259" s="188"/>
      <c r="R259" s="188"/>
    </row>
    <row r="260" spans="1:18" ht="12.75">
      <c r="A260" s="13">
        <f t="shared" si="35"/>
        <v>248</v>
      </c>
      <c r="B260" s="16">
        <v>70</v>
      </c>
      <c r="C260" s="16"/>
      <c r="D260" s="15"/>
      <c r="E260" s="18" t="s">
        <v>149</v>
      </c>
      <c r="F260" s="157">
        <f>+F261</f>
        <v>0</v>
      </c>
      <c r="G260" s="145">
        <f t="shared" si="36"/>
        <v>49.47</v>
      </c>
      <c r="H260" s="157">
        <f>+H261</f>
        <v>49.47</v>
      </c>
      <c r="I260" s="157">
        <f>+I261</f>
        <v>0</v>
      </c>
      <c r="J260" s="157">
        <f>+J261</f>
        <v>0</v>
      </c>
      <c r="K260" s="159">
        <f>+K261</f>
        <v>0</v>
      </c>
      <c r="N260" s="188"/>
      <c r="O260" s="188"/>
      <c r="P260" s="188"/>
      <c r="Q260" s="188"/>
      <c r="R260" s="188"/>
    </row>
    <row r="261" spans="1:18" ht="12.75">
      <c r="A261" s="13">
        <f t="shared" si="35"/>
        <v>249</v>
      </c>
      <c r="B261" s="16">
        <v>71</v>
      </c>
      <c r="C261" s="16"/>
      <c r="D261" s="15"/>
      <c r="E261" s="18" t="s">
        <v>37</v>
      </c>
      <c r="F261" s="157">
        <f>+F262+F267</f>
        <v>0</v>
      </c>
      <c r="G261" s="145">
        <f t="shared" si="36"/>
        <v>49.47</v>
      </c>
      <c r="H261" s="157">
        <f>+H262+H267</f>
        <v>49.47</v>
      </c>
      <c r="I261" s="157">
        <f>+I262+I267</f>
        <v>0</v>
      </c>
      <c r="J261" s="157">
        <f>+J262+J267</f>
        <v>0</v>
      </c>
      <c r="K261" s="159">
        <f>+K262+K267</f>
        <v>0</v>
      </c>
      <c r="N261" s="188"/>
      <c r="O261" s="188"/>
      <c r="P261" s="188"/>
      <c r="Q261" s="188"/>
      <c r="R261" s="188"/>
    </row>
    <row r="262" spans="1:18" ht="12.75">
      <c r="A262" s="13">
        <f t="shared" si="35"/>
        <v>250</v>
      </c>
      <c r="B262" s="16"/>
      <c r="C262" s="19" t="s">
        <v>14</v>
      </c>
      <c r="D262" s="15"/>
      <c r="E262" s="18" t="s">
        <v>36</v>
      </c>
      <c r="F262" s="157">
        <f>+F263+F264+F265+F266</f>
        <v>0</v>
      </c>
      <c r="G262" s="145">
        <f t="shared" si="36"/>
        <v>49.47</v>
      </c>
      <c r="H262" s="157">
        <f>+H263+H264+H265+H266</f>
        <v>49.47</v>
      </c>
      <c r="I262" s="157">
        <f>+I263+I264+I265+I266</f>
        <v>0</v>
      </c>
      <c r="J262" s="157">
        <f>+J263+J264+J265+J266</f>
        <v>0</v>
      </c>
      <c r="K262" s="159">
        <f>+K263+K264+K265+K266</f>
        <v>0</v>
      </c>
      <c r="N262" s="188"/>
      <c r="O262" s="188"/>
      <c r="P262" s="188"/>
      <c r="Q262" s="188"/>
      <c r="R262" s="188"/>
    </row>
    <row r="263" spans="1:18" ht="12.75">
      <c r="A263" s="13">
        <f t="shared" si="35"/>
        <v>251</v>
      </c>
      <c r="B263" s="16"/>
      <c r="C263" s="16"/>
      <c r="D263" s="17" t="s">
        <v>14</v>
      </c>
      <c r="E263" s="225" t="s">
        <v>35</v>
      </c>
      <c r="F263" s="156"/>
      <c r="G263" s="158">
        <f t="shared" si="36"/>
        <v>0</v>
      </c>
      <c r="H263" s="156">
        <v>0</v>
      </c>
      <c r="I263" s="156">
        <v>0</v>
      </c>
      <c r="J263" s="156">
        <v>0</v>
      </c>
      <c r="K263" s="156">
        <v>0</v>
      </c>
      <c r="N263" s="188"/>
      <c r="O263" s="188"/>
      <c r="P263" s="188"/>
      <c r="Q263" s="188"/>
      <c r="R263" s="188"/>
    </row>
    <row r="264" spans="1:18" ht="12.75">
      <c r="A264" s="13">
        <f t="shared" si="35"/>
        <v>252</v>
      </c>
      <c r="B264" s="16"/>
      <c r="C264" s="16"/>
      <c r="D264" s="17" t="s">
        <v>20</v>
      </c>
      <c r="E264" s="225" t="s">
        <v>31</v>
      </c>
      <c r="F264" s="156"/>
      <c r="G264" s="158">
        <f t="shared" si="36"/>
        <v>49.47</v>
      </c>
      <c r="H264" s="156">
        <v>49.47</v>
      </c>
      <c r="I264" s="156"/>
      <c r="J264" s="156"/>
      <c r="K264" s="156"/>
      <c r="N264" s="188"/>
      <c r="O264" s="188"/>
      <c r="P264" s="188"/>
      <c r="Q264" s="188"/>
      <c r="R264" s="188"/>
    </row>
    <row r="265" spans="1:18" ht="12.75">
      <c r="A265" s="13">
        <f t="shared" si="35"/>
        <v>253</v>
      </c>
      <c r="B265" s="16"/>
      <c r="C265" s="16"/>
      <c r="D265" s="17" t="s">
        <v>30</v>
      </c>
      <c r="E265" s="225" t="s">
        <v>29</v>
      </c>
      <c r="F265" s="156"/>
      <c r="G265" s="158">
        <f t="shared" si="36"/>
        <v>0</v>
      </c>
      <c r="H265" s="156"/>
      <c r="I265" s="156"/>
      <c r="J265" s="156"/>
      <c r="K265" s="156"/>
      <c r="N265" s="188"/>
      <c r="O265" s="188"/>
      <c r="P265" s="188"/>
      <c r="Q265" s="188"/>
      <c r="R265" s="188"/>
    </row>
    <row r="266" spans="1:18" ht="12.75">
      <c r="A266" s="13">
        <f t="shared" si="35"/>
        <v>254</v>
      </c>
      <c r="B266" s="16"/>
      <c r="C266" s="16"/>
      <c r="D266" s="15">
        <v>30</v>
      </c>
      <c r="E266" s="225" t="s">
        <v>34</v>
      </c>
      <c r="F266" s="156"/>
      <c r="G266" s="158">
        <f t="shared" si="36"/>
        <v>0</v>
      </c>
      <c r="H266" s="156"/>
      <c r="I266" s="156"/>
      <c r="J266" s="156"/>
      <c r="K266" s="156"/>
      <c r="N266" s="188"/>
      <c r="O266" s="188"/>
      <c r="P266" s="188"/>
      <c r="Q266" s="188"/>
      <c r="R266" s="188"/>
    </row>
    <row r="267" spans="1:18" ht="12.75">
      <c r="A267" s="13">
        <f t="shared" si="35"/>
        <v>255</v>
      </c>
      <c r="B267" s="16"/>
      <c r="C267" s="19" t="s">
        <v>30</v>
      </c>
      <c r="D267" s="15"/>
      <c r="E267" s="225" t="s">
        <v>33</v>
      </c>
      <c r="F267" s="156"/>
      <c r="G267" s="158">
        <f t="shared" si="36"/>
        <v>0</v>
      </c>
      <c r="H267" s="156"/>
      <c r="I267" s="156"/>
      <c r="J267" s="156"/>
      <c r="K267" s="156"/>
      <c r="N267" s="188"/>
      <c r="O267" s="188"/>
      <c r="P267" s="188"/>
      <c r="Q267" s="188"/>
      <c r="R267" s="188"/>
    </row>
    <row r="268" spans="1:11" ht="12.75">
      <c r="A268" s="13">
        <f t="shared" si="35"/>
        <v>256</v>
      </c>
      <c r="B268" s="16"/>
      <c r="C268" s="16"/>
      <c r="D268" s="15"/>
      <c r="E268" s="22" t="s">
        <v>32</v>
      </c>
      <c r="F268" s="157">
        <f>F269+F270+F271</f>
        <v>0</v>
      </c>
      <c r="G268" s="145">
        <f t="shared" si="36"/>
        <v>49.47</v>
      </c>
      <c r="H268" s="157">
        <f>H269+H270+H271</f>
        <v>49.47</v>
      </c>
      <c r="I268" s="157">
        <f>I269+I270+I271</f>
        <v>0</v>
      </c>
      <c r="J268" s="157">
        <f>J269+J270+J271</f>
        <v>0</v>
      </c>
      <c r="K268" s="157">
        <f>K269+K270+K271</f>
        <v>0</v>
      </c>
    </row>
    <row r="269" spans="1:11" ht="12.75">
      <c r="A269" s="13">
        <f t="shared" si="35"/>
        <v>257</v>
      </c>
      <c r="B269" s="16">
        <v>71</v>
      </c>
      <c r="C269" s="19" t="s">
        <v>14</v>
      </c>
      <c r="D269" s="17" t="s">
        <v>20</v>
      </c>
      <c r="E269" s="14" t="s">
        <v>31</v>
      </c>
      <c r="F269" s="156"/>
      <c r="G269" s="158">
        <f t="shared" si="36"/>
        <v>49.47</v>
      </c>
      <c r="H269" s="156">
        <v>49.47</v>
      </c>
      <c r="I269" s="156"/>
      <c r="J269" s="156"/>
      <c r="K269" s="156"/>
    </row>
    <row r="270" spans="1:11" ht="12.75">
      <c r="A270" s="13">
        <f t="shared" si="35"/>
        <v>258</v>
      </c>
      <c r="B270" s="16"/>
      <c r="C270" s="16"/>
      <c r="D270" s="17" t="s">
        <v>30</v>
      </c>
      <c r="E270" s="14" t="s">
        <v>29</v>
      </c>
      <c r="F270" s="156"/>
      <c r="G270" s="158">
        <f t="shared" si="36"/>
        <v>0</v>
      </c>
      <c r="H270" s="156">
        <f aca="true" t="shared" si="38" ref="H270:K271">U26</f>
        <v>0</v>
      </c>
      <c r="I270" s="156">
        <f t="shared" si="38"/>
        <v>0</v>
      </c>
      <c r="J270" s="156">
        <f t="shared" si="38"/>
        <v>0</v>
      </c>
      <c r="K270" s="156">
        <f t="shared" si="38"/>
        <v>0</v>
      </c>
    </row>
    <row r="271" spans="1:11" ht="12.75">
      <c r="A271" s="13">
        <f t="shared" si="35"/>
        <v>259</v>
      </c>
      <c r="B271" s="16"/>
      <c r="C271" s="16"/>
      <c r="D271" s="15">
        <v>30</v>
      </c>
      <c r="E271" s="21" t="s">
        <v>28</v>
      </c>
      <c r="F271" s="156"/>
      <c r="G271" s="158">
        <f t="shared" si="36"/>
        <v>0</v>
      </c>
      <c r="H271" s="156">
        <f t="shared" si="38"/>
        <v>0</v>
      </c>
      <c r="I271" s="156">
        <f t="shared" si="38"/>
        <v>0</v>
      </c>
      <c r="J271" s="156">
        <f t="shared" si="38"/>
        <v>0</v>
      </c>
      <c r="K271" s="156">
        <f t="shared" si="38"/>
        <v>0</v>
      </c>
    </row>
    <row r="272" spans="1:11" ht="12.75">
      <c r="A272" s="13">
        <f aca="true" t="shared" si="39" ref="A272:A335">A271+1</f>
        <v>260</v>
      </c>
      <c r="B272" s="16"/>
      <c r="C272" s="16"/>
      <c r="D272" s="15"/>
      <c r="E272" s="18" t="s">
        <v>137</v>
      </c>
      <c r="F272" s="158">
        <f>F274</f>
        <v>0</v>
      </c>
      <c r="G272" s="145">
        <f t="shared" si="36"/>
        <v>5382.68</v>
      </c>
      <c r="H272" s="158">
        <f>H274</f>
        <v>5382.68</v>
      </c>
      <c r="I272" s="158">
        <f>I274</f>
        <v>0</v>
      </c>
      <c r="J272" s="158">
        <f>J274</f>
        <v>0</v>
      </c>
      <c r="K272" s="158">
        <f>K274</f>
        <v>0</v>
      </c>
    </row>
    <row r="273" spans="1:11" ht="12.75">
      <c r="A273" s="13">
        <f t="shared" si="39"/>
        <v>261</v>
      </c>
      <c r="B273" s="16" t="s">
        <v>26</v>
      </c>
      <c r="C273" s="16" t="s">
        <v>25</v>
      </c>
      <c r="D273" s="20" t="s">
        <v>24</v>
      </c>
      <c r="E273" s="14"/>
      <c r="F273" s="158"/>
      <c r="G273" s="158"/>
      <c r="H273" s="158"/>
      <c r="I273" s="158"/>
      <c r="J273" s="158"/>
      <c r="K273" s="163"/>
    </row>
    <row r="274" spans="1:11" ht="12.75">
      <c r="A274" s="13">
        <f t="shared" si="39"/>
        <v>262</v>
      </c>
      <c r="B274" s="19" t="s">
        <v>148</v>
      </c>
      <c r="C274" s="16"/>
      <c r="D274" s="15"/>
      <c r="E274" s="18" t="s">
        <v>23</v>
      </c>
      <c r="F274" s="157">
        <f>+F275+F278+F279+F282+F283</f>
        <v>0</v>
      </c>
      <c r="G274" s="145">
        <f aca="true" t="shared" si="40" ref="G274:G286">H274+I274+J274+K274</f>
        <v>5382.68</v>
      </c>
      <c r="H274" s="157">
        <f>+H275+H278+H279+H282+H283</f>
        <v>5382.68</v>
      </c>
      <c r="I274" s="157">
        <f>+I275+I278+I279+I282+I283</f>
        <v>0</v>
      </c>
      <c r="J274" s="157">
        <f>+J275+J278+J279+J282+J283</f>
        <v>0</v>
      </c>
      <c r="K274" s="159">
        <f>+K275+K278+K279+K282+K283</f>
        <v>0</v>
      </c>
    </row>
    <row r="275" spans="1:11" ht="12.75">
      <c r="A275" s="13">
        <f t="shared" si="39"/>
        <v>263</v>
      </c>
      <c r="B275" s="16"/>
      <c r="C275" s="19" t="s">
        <v>22</v>
      </c>
      <c r="D275" s="15"/>
      <c r="E275" s="18" t="s">
        <v>21</v>
      </c>
      <c r="F275" s="157">
        <f>+F276+F277</f>
        <v>0</v>
      </c>
      <c r="G275" s="145">
        <f t="shared" si="40"/>
        <v>0</v>
      </c>
      <c r="H275" s="157">
        <f>+H276+H277</f>
        <v>0</v>
      </c>
      <c r="I275" s="157">
        <f>+I276+I277</f>
        <v>0</v>
      </c>
      <c r="J275" s="157">
        <f>+J276+J277</f>
        <v>0</v>
      </c>
      <c r="K275" s="159">
        <f>+K276+K277</f>
        <v>0</v>
      </c>
    </row>
    <row r="276" spans="1:11" ht="12.75">
      <c r="A276" s="13">
        <f t="shared" si="39"/>
        <v>264</v>
      </c>
      <c r="B276" s="16"/>
      <c r="C276" s="16"/>
      <c r="D276" s="17" t="s">
        <v>20</v>
      </c>
      <c r="E276" s="14" t="s">
        <v>147</v>
      </c>
      <c r="F276" s="156"/>
      <c r="G276" s="158">
        <f t="shared" si="40"/>
        <v>0</v>
      </c>
      <c r="H276" s="156"/>
      <c r="I276" s="156"/>
      <c r="J276" s="156"/>
      <c r="K276" s="160"/>
    </row>
    <row r="277" spans="1:11" ht="12.75">
      <c r="A277" s="13">
        <f t="shared" si="39"/>
        <v>265</v>
      </c>
      <c r="B277" s="16"/>
      <c r="C277" s="16"/>
      <c r="D277" s="15">
        <v>50</v>
      </c>
      <c r="E277" s="14" t="s">
        <v>18</v>
      </c>
      <c r="F277" s="156"/>
      <c r="G277" s="158">
        <f t="shared" si="40"/>
        <v>0</v>
      </c>
      <c r="H277" s="156"/>
      <c r="I277" s="156"/>
      <c r="J277" s="156"/>
      <c r="K277" s="160"/>
    </row>
    <row r="278" spans="1:11" ht="12.75">
      <c r="A278" s="13">
        <f t="shared" si="39"/>
        <v>266</v>
      </c>
      <c r="B278" s="16"/>
      <c r="C278" s="19" t="s">
        <v>17</v>
      </c>
      <c r="D278" s="15"/>
      <c r="E278" s="9" t="s">
        <v>16</v>
      </c>
      <c r="F278" s="145">
        <v>0</v>
      </c>
      <c r="G278" s="145">
        <f t="shared" si="40"/>
        <v>0</v>
      </c>
      <c r="H278" s="145">
        <v>0</v>
      </c>
      <c r="I278" s="145">
        <v>0</v>
      </c>
      <c r="J278" s="145">
        <v>0</v>
      </c>
      <c r="K278" s="167">
        <v>0</v>
      </c>
    </row>
    <row r="279" spans="1:11" ht="12.75">
      <c r="A279" s="13">
        <f t="shared" si="39"/>
        <v>267</v>
      </c>
      <c r="B279" s="16"/>
      <c r="C279" s="19" t="s">
        <v>12</v>
      </c>
      <c r="D279" s="15"/>
      <c r="E279" s="18" t="s">
        <v>146</v>
      </c>
      <c r="F279" s="157">
        <f>+F280+F281</f>
        <v>0</v>
      </c>
      <c r="G279" s="145">
        <f t="shared" si="40"/>
        <v>5382.68</v>
      </c>
      <c r="H279" s="157">
        <f>+H280+H281</f>
        <v>5382.68</v>
      </c>
      <c r="I279" s="157">
        <f>+I280+I281</f>
        <v>0</v>
      </c>
      <c r="J279" s="157">
        <f>+J280+J281</f>
        <v>0</v>
      </c>
      <c r="K279" s="159">
        <f>+K280+K281</f>
        <v>0</v>
      </c>
    </row>
    <row r="280" spans="1:11" ht="12.75">
      <c r="A280" s="13">
        <f t="shared" si="39"/>
        <v>268</v>
      </c>
      <c r="B280" s="16"/>
      <c r="C280" s="16"/>
      <c r="D280" s="17" t="s">
        <v>14</v>
      </c>
      <c r="E280" s="14" t="s">
        <v>13</v>
      </c>
      <c r="F280" s="156"/>
      <c r="G280" s="158">
        <f t="shared" si="40"/>
        <v>5382.68</v>
      </c>
      <c r="H280" s="156">
        <v>5382.68</v>
      </c>
      <c r="I280" s="156"/>
      <c r="J280" s="156"/>
      <c r="K280" s="156"/>
    </row>
    <row r="281" spans="1:11" ht="12.75">
      <c r="A281" s="13">
        <f t="shared" si="39"/>
        <v>269</v>
      </c>
      <c r="B281" s="16"/>
      <c r="C281" s="16"/>
      <c r="D281" s="17" t="s">
        <v>12</v>
      </c>
      <c r="E281" s="14" t="s">
        <v>136</v>
      </c>
      <c r="F281" s="156"/>
      <c r="G281" s="158">
        <f t="shared" si="40"/>
        <v>0</v>
      </c>
      <c r="H281" s="156"/>
      <c r="I281" s="156"/>
      <c r="J281" s="156"/>
      <c r="K281" s="160"/>
    </row>
    <row r="282" spans="1:11" ht="12.75">
      <c r="A282" s="13">
        <f t="shared" si="39"/>
        <v>270</v>
      </c>
      <c r="B282" s="16"/>
      <c r="C282" s="16">
        <v>10</v>
      </c>
      <c r="D282" s="15"/>
      <c r="E282" s="18" t="s">
        <v>145</v>
      </c>
      <c r="F282" s="165"/>
      <c r="G282" s="158">
        <f t="shared" si="40"/>
        <v>0</v>
      </c>
      <c r="H282" s="165"/>
      <c r="I282" s="165"/>
      <c r="J282" s="165"/>
      <c r="K282" s="166"/>
    </row>
    <row r="283" spans="1:11" ht="12.75">
      <c r="A283" s="13">
        <f t="shared" si="39"/>
        <v>271</v>
      </c>
      <c r="B283" s="16"/>
      <c r="C283" s="16">
        <v>50</v>
      </c>
      <c r="D283" s="15"/>
      <c r="E283" s="18" t="s">
        <v>144</v>
      </c>
      <c r="F283" s="157">
        <f>+F284+F285</f>
        <v>0</v>
      </c>
      <c r="G283" s="145">
        <f t="shared" si="40"/>
        <v>0</v>
      </c>
      <c r="H283" s="157">
        <f>+H284+H285</f>
        <v>0</v>
      </c>
      <c r="I283" s="157">
        <f>+I284+I285</f>
        <v>0</v>
      </c>
      <c r="J283" s="157">
        <f>+J284+J285</f>
        <v>0</v>
      </c>
      <c r="K283" s="159">
        <f>+K284+K285</f>
        <v>0</v>
      </c>
    </row>
    <row r="284" spans="1:11" ht="12.75">
      <c r="A284" s="13">
        <f t="shared" si="39"/>
        <v>272</v>
      </c>
      <c r="B284" s="16"/>
      <c r="C284" s="16"/>
      <c r="D284" s="17" t="s">
        <v>14</v>
      </c>
      <c r="E284" s="14" t="s">
        <v>143</v>
      </c>
      <c r="F284" s="156"/>
      <c r="G284" s="158">
        <f t="shared" si="40"/>
        <v>0</v>
      </c>
      <c r="H284" s="156"/>
      <c r="I284" s="156"/>
      <c r="J284" s="156"/>
      <c r="K284" s="160"/>
    </row>
    <row r="285" spans="1:11" ht="12.75">
      <c r="A285" s="13">
        <f t="shared" si="39"/>
        <v>273</v>
      </c>
      <c r="B285" s="16"/>
      <c r="C285" s="16"/>
      <c r="D285" s="15">
        <v>50</v>
      </c>
      <c r="E285" s="14" t="s">
        <v>142</v>
      </c>
      <c r="F285" s="156"/>
      <c r="G285" s="158">
        <f t="shared" si="40"/>
        <v>0</v>
      </c>
      <c r="H285" s="156"/>
      <c r="I285" s="156"/>
      <c r="J285" s="156"/>
      <c r="K285" s="160"/>
    </row>
    <row r="286" spans="1:12" ht="12.75">
      <c r="A286" s="13">
        <f t="shared" si="39"/>
        <v>274</v>
      </c>
      <c r="B286" s="16"/>
      <c r="C286" s="16"/>
      <c r="D286" s="15"/>
      <c r="E286" s="192" t="s">
        <v>141</v>
      </c>
      <c r="F286" s="157">
        <f>+F288+F376</f>
        <v>0</v>
      </c>
      <c r="G286" s="145">
        <f t="shared" si="40"/>
        <v>444</v>
      </c>
      <c r="H286" s="157">
        <f>+H288+H376</f>
        <v>444</v>
      </c>
      <c r="I286" s="157">
        <f>+I288+I376</f>
        <v>0</v>
      </c>
      <c r="J286" s="157">
        <f>+J288+J376</f>
        <v>0</v>
      </c>
      <c r="K286" s="159">
        <f>+K288+K376</f>
        <v>0</v>
      </c>
      <c r="L286" s="198"/>
    </row>
    <row r="287" spans="1:11" ht="12.75">
      <c r="A287" s="13">
        <f t="shared" si="39"/>
        <v>275</v>
      </c>
      <c r="B287" s="16" t="s">
        <v>131</v>
      </c>
      <c r="C287" s="16" t="s">
        <v>130</v>
      </c>
      <c r="D287" s="20" t="s">
        <v>129</v>
      </c>
      <c r="E287" s="14"/>
      <c r="F287" s="158"/>
      <c r="G287" s="158"/>
      <c r="H287" s="158"/>
      <c r="I287" s="158"/>
      <c r="J287" s="158"/>
      <c r="K287" s="163"/>
    </row>
    <row r="288" spans="1:11" ht="12.75">
      <c r="A288" s="13">
        <f t="shared" si="39"/>
        <v>276</v>
      </c>
      <c r="B288" s="16"/>
      <c r="C288" s="16"/>
      <c r="D288" s="20"/>
      <c r="E288" s="18" t="s">
        <v>140</v>
      </c>
      <c r="F288" s="157">
        <f>+F289+F323+F365+F368+F369</f>
        <v>0</v>
      </c>
      <c r="G288" s="145">
        <f aca="true" t="shared" si="41" ref="G288:G319">H288+I288+J288+K288</f>
        <v>444</v>
      </c>
      <c r="H288" s="157">
        <f>+H289+H323+H365+H368+H369</f>
        <v>444</v>
      </c>
      <c r="I288" s="157">
        <f>+I289+I323+I365+I368+I369</f>
        <v>0</v>
      </c>
      <c r="J288" s="157">
        <f>+J289+J323+J365+J368+J369</f>
        <v>0</v>
      </c>
      <c r="K288" s="157">
        <f>+K289+K323+K365+K368+K369</f>
        <v>0</v>
      </c>
    </row>
    <row r="289" spans="1:11" ht="12.75">
      <c r="A289" s="13">
        <f t="shared" si="39"/>
        <v>277</v>
      </c>
      <c r="B289" s="16">
        <v>10</v>
      </c>
      <c r="C289" s="16"/>
      <c r="D289" s="20"/>
      <c r="E289" s="18" t="s">
        <v>139</v>
      </c>
      <c r="F289" s="157">
        <f>+F290+F308+F315</f>
        <v>0</v>
      </c>
      <c r="G289" s="145">
        <f t="shared" si="41"/>
        <v>396.4</v>
      </c>
      <c r="H289" s="157">
        <f>+H290+H308+H315</f>
        <v>396.4</v>
      </c>
      <c r="I289" s="157">
        <f>+I290+I308+I315</f>
        <v>0</v>
      </c>
      <c r="J289" s="157">
        <f>+J290+J308+J315</f>
        <v>0</v>
      </c>
      <c r="K289" s="159">
        <f>+K290+K308+K315</f>
        <v>0</v>
      </c>
    </row>
    <row r="290" spans="1:11" ht="12.75">
      <c r="A290" s="13">
        <f t="shared" si="39"/>
        <v>278</v>
      </c>
      <c r="B290" s="16"/>
      <c r="C290" s="19" t="s">
        <v>14</v>
      </c>
      <c r="D290" s="15"/>
      <c r="E290" s="18" t="s">
        <v>126</v>
      </c>
      <c r="F290" s="157">
        <f>+F291+F292+F293+F294+F295+F296+F297+F298+F299+F300+F301+F302+F303+F304+F305+F306+F307</f>
        <v>0</v>
      </c>
      <c r="G290" s="145">
        <f t="shared" si="41"/>
        <v>294.7</v>
      </c>
      <c r="H290" s="157">
        <f>+H291+H292+H293+H294+H295+H296+H297+H298+H299+H300+H301+H302+H303+H304+H305+H306+H307</f>
        <v>294.7</v>
      </c>
      <c r="I290" s="157">
        <f>+I291+I292+I293+I294+I295+I296+I297+I298+I299+I300+I301+I302+I303+I304+I305+I306+I307</f>
        <v>0</v>
      </c>
      <c r="J290" s="157">
        <f>+J291+J292+J293+J294+J295+J296+J297+J298+J299+J300+J301+J302+J303+J304+J305+J306+J307</f>
        <v>0</v>
      </c>
      <c r="K290" s="159">
        <f>+K291+K292+K293+K294+K295+K296+K297+K298+K299+K300+K301+K302+K303+K304+K305+K306+K307</f>
        <v>0</v>
      </c>
    </row>
    <row r="291" spans="1:11" ht="12.75">
      <c r="A291" s="13">
        <f t="shared" si="39"/>
        <v>279</v>
      </c>
      <c r="B291" s="16"/>
      <c r="C291" s="16"/>
      <c r="D291" s="17" t="s">
        <v>14</v>
      </c>
      <c r="E291" s="14" t="s">
        <v>125</v>
      </c>
      <c r="F291" s="168"/>
      <c r="G291" s="158">
        <f t="shared" si="41"/>
        <v>156.95</v>
      </c>
      <c r="H291" s="168">
        <v>156.95</v>
      </c>
      <c r="I291" s="168"/>
      <c r="J291" s="168"/>
      <c r="K291" s="168"/>
    </row>
    <row r="292" spans="1:11" ht="12.75">
      <c r="A292" s="13">
        <f t="shared" si="39"/>
        <v>280</v>
      </c>
      <c r="B292" s="16"/>
      <c r="C292" s="16"/>
      <c r="D292" s="17" t="s">
        <v>20</v>
      </c>
      <c r="E292" s="14" t="s">
        <v>124</v>
      </c>
      <c r="F292" s="168"/>
      <c r="G292" s="158">
        <f t="shared" si="41"/>
        <v>0</v>
      </c>
      <c r="H292" s="168"/>
      <c r="I292" s="168"/>
      <c r="J292" s="168"/>
      <c r="K292" s="168"/>
    </row>
    <row r="293" spans="1:11" ht="12.75">
      <c r="A293" s="13">
        <f t="shared" si="39"/>
        <v>281</v>
      </c>
      <c r="B293" s="16"/>
      <c r="C293" s="16"/>
      <c r="D293" s="17" t="s">
        <v>30</v>
      </c>
      <c r="E293" s="14" t="s">
        <v>123</v>
      </c>
      <c r="F293" s="168"/>
      <c r="G293" s="158">
        <f t="shared" si="41"/>
        <v>0.87</v>
      </c>
      <c r="H293" s="168">
        <v>0.87</v>
      </c>
      <c r="I293" s="168"/>
      <c r="J293" s="168"/>
      <c r="K293" s="168"/>
    </row>
    <row r="294" spans="1:11" ht="12.75">
      <c r="A294" s="13">
        <f t="shared" si="39"/>
        <v>282</v>
      </c>
      <c r="B294" s="16"/>
      <c r="C294" s="16"/>
      <c r="D294" s="17" t="s">
        <v>22</v>
      </c>
      <c r="E294" s="14" t="s">
        <v>122</v>
      </c>
      <c r="F294" s="168"/>
      <c r="G294" s="158">
        <f t="shared" si="41"/>
        <v>19.14</v>
      </c>
      <c r="H294" s="168">
        <v>19.14</v>
      </c>
      <c r="I294" s="168"/>
      <c r="J294" s="168"/>
      <c r="K294" s="168"/>
    </row>
    <row r="295" spans="1:11" ht="12.75">
      <c r="A295" s="13">
        <f t="shared" si="39"/>
        <v>283</v>
      </c>
      <c r="B295" s="16"/>
      <c r="C295" s="16"/>
      <c r="D295" s="17" t="s">
        <v>17</v>
      </c>
      <c r="E295" s="14" t="s">
        <v>121</v>
      </c>
      <c r="F295" s="168"/>
      <c r="G295" s="158">
        <f t="shared" si="41"/>
        <v>60.86</v>
      </c>
      <c r="H295" s="168">
        <v>60.86</v>
      </c>
      <c r="I295" s="168"/>
      <c r="J295" s="168"/>
      <c r="K295" s="168"/>
    </row>
    <row r="296" spans="1:11" ht="12.75">
      <c r="A296" s="13">
        <f t="shared" si="39"/>
        <v>284</v>
      </c>
      <c r="B296" s="16"/>
      <c r="C296" s="16"/>
      <c r="D296" s="17" t="s">
        <v>12</v>
      </c>
      <c r="E296" s="14" t="s">
        <v>120</v>
      </c>
      <c r="F296" s="168"/>
      <c r="G296" s="158">
        <f t="shared" si="41"/>
        <v>19.22</v>
      </c>
      <c r="H296" s="168">
        <v>19.22</v>
      </c>
      <c r="I296" s="168"/>
      <c r="J296" s="168"/>
      <c r="K296" s="168"/>
    </row>
    <row r="297" spans="1:11" ht="12.75">
      <c r="A297" s="13">
        <f t="shared" si="39"/>
        <v>285</v>
      </c>
      <c r="B297" s="16"/>
      <c r="C297" s="16"/>
      <c r="D297" s="17" t="s">
        <v>85</v>
      </c>
      <c r="E297" s="14" t="s">
        <v>119</v>
      </c>
      <c r="F297" s="168"/>
      <c r="G297" s="158">
        <f t="shared" si="41"/>
        <v>0</v>
      </c>
      <c r="H297" s="168"/>
      <c r="I297" s="168"/>
      <c r="J297" s="168"/>
      <c r="K297" s="168"/>
    </row>
    <row r="298" spans="1:11" ht="12.75">
      <c r="A298" s="13">
        <f t="shared" si="39"/>
        <v>286</v>
      </c>
      <c r="B298" s="16"/>
      <c r="C298" s="16"/>
      <c r="D298" s="17" t="s">
        <v>83</v>
      </c>
      <c r="E298" s="14" t="s">
        <v>118</v>
      </c>
      <c r="F298" s="168"/>
      <c r="G298" s="158">
        <f t="shared" si="41"/>
        <v>0</v>
      </c>
      <c r="H298" s="168"/>
      <c r="I298" s="168"/>
      <c r="J298" s="168"/>
      <c r="K298" s="168"/>
    </row>
    <row r="299" spans="1:11" ht="12.75">
      <c r="A299" s="13">
        <f t="shared" si="39"/>
        <v>287</v>
      </c>
      <c r="B299" s="16"/>
      <c r="C299" s="16"/>
      <c r="D299" s="17" t="s">
        <v>51</v>
      </c>
      <c r="E299" s="14" t="s">
        <v>117</v>
      </c>
      <c r="F299" s="168"/>
      <c r="G299" s="158">
        <f t="shared" si="41"/>
        <v>0</v>
      </c>
      <c r="H299" s="168"/>
      <c r="I299" s="168"/>
      <c r="J299" s="168"/>
      <c r="K299" s="168"/>
    </row>
    <row r="300" spans="1:11" ht="12.75">
      <c r="A300" s="13">
        <f t="shared" si="39"/>
        <v>288</v>
      </c>
      <c r="B300" s="16"/>
      <c r="C300" s="16"/>
      <c r="D300" s="15">
        <v>10</v>
      </c>
      <c r="E300" s="14" t="s">
        <v>116</v>
      </c>
      <c r="F300" s="168"/>
      <c r="G300" s="158">
        <f t="shared" si="41"/>
        <v>0</v>
      </c>
      <c r="H300" s="168"/>
      <c r="I300" s="168"/>
      <c r="J300" s="168"/>
      <c r="K300" s="168"/>
    </row>
    <row r="301" spans="1:11" ht="12.75">
      <c r="A301" s="13">
        <f t="shared" si="39"/>
        <v>289</v>
      </c>
      <c r="B301" s="16"/>
      <c r="C301" s="16"/>
      <c r="D301" s="15">
        <v>11</v>
      </c>
      <c r="E301" s="14" t="s">
        <v>115</v>
      </c>
      <c r="F301" s="168"/>
      <c r="G301" s="158">
        <f t="shared" si="41"/>
        <v>34.22</v>
      </c>
      <c r="H301" s="168">
        <v>34.22</v>
      </c>
      <c r="I301" s="168"/>
      <c r="J301" s="168"/>
      <c r="K301" s="168"/>
    </row>
    <row r="302" spans="1:11" ht="12.75">
      <c r="A302" s="13">
        <f t="shared" si="39"/>
        <v>290</v>
      </c>
      <c r="B302" s="16"/>
      <c r="C302" s="16"/>
      <c r="D302" s="15">
        <v>12</v>
      </c>
      <c r="E302" s="14" t="s">
        <v>114</v>
      </c>
      <c r="F302" s="168"/>
      <c r="G302" s="158">
        <f t="shared" si="41"/>
        <v>0</v>
      </c>
      <c r="H302" s="168"/>
      <c r="I302" s="168"/>
      <c r="J302" s="168"/>
      <c r="K302" s="168"/>
    </row>
    <row r="303" spans="1:11" ht="12.75">
      <c r="A303" s="13">
        <f t="shared" si="39"/>
        <v>291</v>
      </c>
      <c r="B303" s="16"/>
      <c r="C303" s="16"/>
      <c r="D303" s="15">
        <v>13</v>
      </c>
      <c r="E303" s="14" t="s">
        <v>113</v>
      </c>
      <c r="F303" s="168"/>
      <c r="G303" s="158">
        <f t="shared" si="41"/>
        <v>0</v>
      </c>
      <c r="H303" s="168"/>
      <c r="I303" s="168"/>
      <c r="J303" s="168"/>
      <c r="K303" s="168"/>
    </row>
    <row r="304" spans="1:11" ht="12.75">
      <c r="A304" s="13">
        <f t="shared" si="39"/>
        <v>292</v>
      </c>
      <c r="B304" s="16"/>
      <c r="C304" s="16"/>
      <c r="D304" s="15">
        <v>14</v>
      </c>
      <c r="E304" s="14" t="s">
        <v>112</v>
      </c>
      <c r="F304" s="168"/>
      <c r="G304" s="158">
        <f t="shared" si="41"/>
        <v>0</v>
      </c>
      <c r="H304" s="168"/>
      <c r="I304" s="168"/>
      <c r="J304" s="168"/>
      <c r="K304" s="168"/>
    </row>
    <row r="305" spans="1:11" ht="12.75">
      <c r="A305" s="13">
        <f t="shared" si="39"/>
        <v>293</v>
      </c>
      <c r="B305" s="16"/>
      <c r="C305" s="16"/>
      <c r="D305" s="15">
        <v>15</v>
      </c>
      <c r="E305" s="14" t="s">
        <v>111</v>
      </c>
      <c r="F305" s="168"/>
      <c r="G305" s="158">
        <f t="shared" si="41"/>
        <v>0</v>
      </c>
      <c r="H305" s="168"/>
      <c r="I305" s="168"/>
      <c r="J305" s="168"/>
      <c r="K305" s="168"/>
    </row>
    <row r="306" spans="1:11" ht="12.75">
      <c r="A306" s="13">
        <f t="shared" si="39"/>
        <v>294</v>
      </c>
      <c r="B306" s="16"/>
      <c r="C306" s="16"/>
      <c r="D306" s="15">
        <v>16</v>
      </c>
      <c r="E306" s="14" t="s">
        <v>110</v>
      </c>
      <c r="F306" s="168"/>
      <c r="G306" s="158">
        <f t="shared" si="41"/>
        <v>0</v>
      </c>
      <c r="H306" s="168"/>
      <c r="I306" s="168"/>
      <c r="J306" s="168"/>
      <c r="K306" s="168"/>
    </row>
    <row r="307" spans="1:11" ht="12.75">
      <c r="A307" s="13">
        <f t="shared" si="39"/>
        <v>295</v>
      </c>
      <c r="B307" s="16"/>
      <c r="C307" s="16"/>
      <c r="D307" s="15">
        <v>30</v>
      </c>
      <c r="E307" s="14" t="s">
        <v>109</v>
      </c>
      <c r="F307" s="168"/>
      <c r="G307" s="158">
        <f t="shared" si="41"/>
        <v>3.44</v>
      </c>
      <c r="H307" s="168">
        <v>3.44</v>
      </c>
      <c r="I307" s="168"/>
      <c r="J307" s="168"/>
      <c r="K307" s="168"/>
    </row>
    <row r="308" spans="1:11" ht="12.75">
      <c r="A308" s="13">
        <f t="shared" si="39"/>
        <v>296</v>
      </c>
      <c r="B308" s="16"/>
      <c r="C308" s="19" t="s">
        <v>20</v>
      </c>
      <c r="D308" s="15"/>
      <c r="E308" s="18" t="s">
        <v>108</v>
      </c>
      <c r="F308" s="157">
        <f>+F309+F310+F311+F312+F313+F314</f>
        <v>0</v>
      </c>
      <c r="G308" s="145">
        <f t="shared" si="41"/>
        <v>19.76</v>
      </c>
      <c r="H308" s="157">
        <f>+H309+H310+H311+H312+H313+H314</f>
        <v>19.76</v>
      </c>
      <c r="I308" s="157">
        <f>+I309+I310+I311+I312+I313+I314</f>
        <v>0</v>
      </c>
      <c r="J308" s="157">
        <f>+J309+J310+J311+J312+J313+J314</f>
        <v>0</v>
      </c>
      <c r="K308" s="159">
        <f>+K309+K310+K311+K312+K313+K314</f>
        <v>0</v>
      </c>
    </row>
    <row r="309" spans="1:11" ht="12.75">
      <c r="A309" s="13">
        <f t="shared" si="39"/>
        <v>297</v>
      </c>
      <c r="B309" s="16"/>
      <c r="C309" s="16"/>
      <c r="D309" s="17" t="s">
        <v>14</v>
      </c>
      <c r="E309" s="14" t="s">
        <v>107</v>
      </c>
      <c r="F309" s="168"/>
      <c r="G309" s="158">
        <f t="shared" si="41"/>
        <v>19.76</v>
      </c>
      <c r="H309" s="168">
        <v>19.76</v>
      </c>
      <c r="I309" s="168"/>
      <c r="J309" s="168"/>
      <c r="K309" s="168"/>
    </row>
    <row r="310" spans="1:11" ht="12.75">
      <c r="A310" s="13">
        <f t="shared" si="39"/>
        <v>298</v>
      </c>
      <c r="B310" s="16"/>
      <c r="C310" s="16"/>
      <c r="D310" s="17" t="s">
        <v>20</v>
      </c>
      <c r="E310" s="14" t="s">
        <v>106</v>
      </c>
      <c r="F310" s="156"/>
      <c r="G310" s="158">
        <f t="shared" si="41"/>
        <v>0</v>
      </c>
      <c r="H310" s="156"/>
      <c r="I310" s="156"/>
      <c r="J310" s="156"/>
      <c r="K310" s="160"/>
    </row>
    <row r="311" spans="1:11" ht="12.75">
      <c r="A311" s="13">
        <f t="shared" si="39"/>
        <v>299</v>
      </c>
      <c r="B311" s="16"/>
      <c r="C311" s="16"/>
      <c r="D311" s="17" t="s">
        <v>30</v>
      </c>
      <c r="E311" s="14" t="s">
        <v>105</v>
      </c>
      <c r="F311" s="156"/>
      <c r="G311" s="158">
        <f t="shared" si="41"/>
        <v>0</v>
      </c>
      <c r="H311" s="156"/>
      <c r="I311" s="156"/>
      <c r="J311" s="156"/>
      <c r="K311" s="160"/>
    </row>
    <row r="312" spans="1:11" ht="12.75">
      <c r="A312" s="13">
        <f t="shared" si="39"/>
        <v>300</v>
      </c>
      <c r="B312" s="16"/>
      <c r="C312" s="16"/>
      <c r="D312" s="17" t="s">
        <v>22</v>
      </c>
      <c r="E312" s="14" t="s">
        <v>104</v>
      </c>
      <c r="F312" s="156"/>
      <c r="G312" s="158">
        <f t="shared" si="41"/>
        <v>0</v>
      </c>
      <c r="H312" s="156"/>
      <c r="I312" s="156"/>
      <c r="J312" s="156"/>
      <c r="K312" s="160"/>
    </row>
    <row r="313" spans="1:11" ht="12.75">
      <c r="A313" s="13">
        <f t="shared" si="39"/>
        <v>301</v>
      </c>
      <c r="B313" s="16"/>
      <c r="C313" s="16"/>
      <c r="D313" s="17" t="s">
        <v>17</v>
      </c>
      <c r="E313" s="14" t="s">
        <v>103</v>
      </c>
      <c r="F313" s="156"/>
      <c r="G313" s="158">
        <f t="shared" si="41"/>
        <v>0</v>
      </c>
      <c r="H313" s="156"/>
      <c r="I313" s="156"/>
      <c r="J313" s="156"/>
      <c r="K313" s="160"/>
    </row>
    <row r="314" spans="1:11" ht="12.75">
      <c r="A314" s="13">
        <f t="shared" si="39"/>
        <v>302</v>
      </c>
      <c r="B314" s="16"/>
      <c r="C314" s="16"/>
      <c r="D314" s="15">
        <v>30</v>
      </c>
      <c r="E314" s="14" t="s">
        <v>102</v>
      </c>
      <c r="F314" s="156"/>
      <c r="G314" s="158">
        <f t="shared" si="41"/>
        <v>0</v>
      </c>
      <c r="H314" s="156"/>
      <c r="I314" s="156"/>
      <c r="J314" s="156"/>
      <c r="K314" s="160"/>
    </row>
    <row r="315" spans="1:11" ht="12.75">
      <c r="A315" s="13">
        <f t="shared" si="39"/>
        <v>303</v>
      </c>
      <c r="B315" s="16"/>
      <c r="C315" s="19" t="s">
        <v>30</v>
      </c>
      <c r="D315" s="15"/>
      <c r="E315" s="18" t="s">
        <v>101</v>
      </c>
      <c r="F315" s="157">
        <f>+F316+F317+F318+F319+F320+F321+F322</f>
        <v>0</v>
      </c>
      <c r="G315" s="145">
        <f t="shared" si="41"/>
        <v>81.94000000000001</v>
      </c>
      <c r="H315" s="157">
        <f>+H316+H317+H318+H319+H320+H321+H322</f>
        <v>81.94000000000001</v>
      </c>
      <c r="I315" s="157">
        <f>+I316+I317+I318+I319+I320+I321+I322</f>
        <v>0</v>
      </c>
      <c r="J315" s="157">
        <f>+J316+J317+J318+J319+J320+J321+J322</f>
        <v>0</v>
      </c>
      <c r="K315" s="159">
        <f>+K316+K317+K318+K319+K320+K321+K322</f>
        <v>0</v>
      </c>
    </row>
    <row r="316" spans="1:11" ht="12.75">
      <c r="A316" s="13">
        <f t="shared" si="39"/>
        <v>304</v>
      </c>
      <c r="B316" s="16"/>
      <c r="C316" s="16"/>
      <c r="D316" s="17" t="s">
        <v>14</v>
      </c>
      <c r="E316" s="14" t="s">
        <v>100</v>
      </c>
      <c r="F316" s="168"/>
      <c r="G316" s="158">
        <f t="shared" si="41"/>
        <v>62.49</v>
      </c>
      <c r="H316" s="168">
        <v>62.49</v>
      </c>
      <c r="I316" s="168"/>
      <c r="J316" s="168"/>
      <c r="K316" s="168"/>
    </row>
    <row r="317" spans="1:11" ht="12.75">
      <c r="A317" s="13">
        <f t="shared" si="39"/>
        <v>305</v>
      </c>
      <c r="B317" s="16"/>
      <c r="C317" s="16"/>
      <c r="D317" s="17" t="s">
        <v>20</v>
      </c>
      <c r="E317" s="14" t="s">
        <v>99</v>
      </c>
      <c r="F317" s="168"/>
      <c r="G317" s="158">
        <f t="shared" si="41"/>
        <v>1.46</v>
      </c>
      <c r="H317" s="168">
        <v>1.46</v>
      </c>
      <c r="I317" s="168"/>
      <c r="J317" s="168"/>
      <c r="K317" s="168"/>
    </row>
    <row r="318" spans="1:11" ht="12.75">
      <c r="A318" s="13">
        <f t="shared" si="39"/>
        <v>306</v>
      </c>
      <c r="B318" s="16"/>
      <c r="C318" s="16"/>
      <c r="D318" s="17" t="s">
        <v>30</v>
      </c>
      <c r="E318" s="14" t="s">
        <v>98</v>
      </c>
      <c r="F318" s="168"/>
      <c r="G318" s="158">
        <f t="shared" si="41"/>
        <v>15.14</v>
      </c>
      <c r="H318" s="168">
        <v>15.14</v>
      </c>
      <c r="I318" s="168"/>
      <c r="J318" s="168"/>
      <c r="K318" s="168"/>
    </row>
    <row r="319" spans="1:11" ht="12.75">
      <c r="A319" s="13">
        <f t="shared" si="39"/>
        <v>307</v>
      </c>
      <c r="B319" s="16"/>
      <c r="C319" s="16"/>
      <c r="D319" s="17" t="s">
        <v>22</v>
      </c>
      <c r="E319" s="14" t="s">
        <v>97</v>
      </c>
      <c r="F319" s="168"/>
      <c r="G319" s="158">
        <f t="shared" si="41"/>
        <v>0.84</v>
      </c>
      <c r="H319" s="168">
        <v>0.84</v>
      </c>
      <c r="I319" s="168"/>
      <c r="J319" s="168"/>
      <c r="K319" s="168"/>
    </row>
    <row r="320" spans="1:11" ht="12.75">
      <c r="A320" s="13">
        <f t="shared" si="39"/>
        <v>308</v>
      </c>
      <c r="B320" s="16"/>
      <c r="C320" s="16"/>
      <c r="D320" s="17" t="s">
        <v>17</v>
      </c>
      <c r="E320" s="14" t="s">
        <v>96</v>
      </c>
      <c r="F320" s="168"/>
      <c r="G320" s="158">
        <f aca="true" t="shared" si="42" ref="G320:G351">H320+I320+J320+K320</f>
        <v>0</v>
      </c>
      <c r="H320" s="168"/>
      <c r="I320" s="168"/>
      <c r="J320" s="168"/>
      <c r="K320" s="168"/>
    </row>
    <row r="321" spans="1:11" ht="12.75">
      <c r="A321" s="13">
        <f t="shared" si="39"/>
        <v>309</v>
      </c>
      <c r="B321" s="16"/>
      <c r="C321" s="16"/>
      <c r="D321" s="17" t="s">
        <v>12</v>
      </c>
      <c r="E321" s="14" t="s">
        <v>95</v>
      </c>
      <c r="F321" s="168"/>
      <c r="G321" s="158">
        <f t="shared" si="42"/>
        <v>2.01</v>
      </c>
      <c r="H321" s="168">
        <v>2.01</v>
      </c>
      <c r="I321" s="168"/>
      <c r="J321" s="168"/>
      <c r="K321" s="168"/>
    </row>
    <row r="322" spans="1:11" ht="12.75">
      <c r="A322" s="13">
        <f t="shared" si="39"/>
        <v>310</v>
      </c>
      <c r="B322" s="16"/>
      <c r="C322" s="16"/>
      <c r="D322" s="17" t="s">
        <v>85</v>
      </c>
      <c r="E322" s="14" t="s">
        <v>94</v>
      </c>
      <c r="F322" s="168"/>
      <c r="G322" s="158">
        <f t="shared" si="42"/>
        <v>0</v>
      </c>
      <c r="H322" s="168"/>
      <c r="I322" s="168"/>
      <c r="J322" s="168"/>
      <c r="K322" s="168"/>
    </row>
    <row r="323" spans="1:11" ht="12.75">
      <c r="A323" s="13">
        <f t="shared" si="39"/>
        <v>311</v>
      </c>
      <c r="B323" s="16">
        <v>20</v>
      </c>
      <c r="C323" s="16"/>
      <c r="D323" s="20"/>
      <c r="E323" s="18" t="s">
        <v>138</v>
      </c>
      <c r="F323" s="157">
        <f>+F324+F335+F336+F339+F344+F348+F351+F352+F353+F354+F355+F356+F357+F359</f>
        <v>0</v>
      </c>
      <c r="G323" s="145">
        <f t="shared" si="42"/>
        <v>47.599999999999994</v>
      </c>
      <c r="H323" s="157">
        <f>+H324+H335+H336+H339+H344+H348+H351+H352+H353+H354+H355+H356+H357+H359</f>
        <v>47.599999999999994</v>
      </c>
      <c r="I323" s="157">
        <f>+I324+I335+I336+I339+I344+I348+I351+I352+I353+I354+I355+I356+I357+I359</f>
        <v>0</v>
      </c>
      <c r="J323" s="157">
        <f>+J324+J335+J336+J339+J344+J348+J351+J352+J353+J354+J355+J356+J357+J359</f>
        <v>0</v>
      </c>
      <c r="K323" s="159">
        <f>+K324+K335+K336+K339+K344+K348+K351+K352+K353+K354+K355+K356+K357+K359</f>
        <v>0</v>
      </c>
    </row>
    <row r="324" spans="1:11" ht="12.75">
      <c r="A324" s="13">
        <f t="shared" si="39"/>
        <v>312</v>
      </c>
      <c r="B324" s="16"/>
      <c r="C324" s="19" t="s">
        <v>14</v>
      </c>
      <c r="D324" s="15"/>
      <c r="E324" s="18" t="s">
        <v>92</v>
      </c>
      <c r="F324" s="157">
        <f>+F325+F326+F327+F328+F329+F330+F331+F332+F333+F334</f>
        <v>0</v>
      </c>
      <c r="G324" s="145">
        <f t="shared" si="42"/>
        <v>17.599999999999998</v>
      </c>
      <c r="H324" s="157">
        <f>+H325+H326+H327+H328+H329+H330+H331+H332+H333+H334</f>
        <v>17.599999999999998</v>
      </c>
      <c r="I324" s="157">
        <f>+I325+I326+I327+I328+I329+I330+I331+I332+I333+I334</f>
        <v>0</v>
      </c>
      <c r="J324" s="157">
        <f>+J325+J326+J327+J328+J329+J330+J331+J332+J333+J334</f>
        <v>0</v>
      </c>
      <c r="K324" s="159">
        <f>+K325+K326+K327+K328+K329+K330+K331+K332+K333+K334</f>
        <v>0</v>
      </c>
    </row>
    <row r="325" spans="1:11" ht="12.75">
      <c r="A325" s="13">
        <f t="shared" si="39"/>
        <v>313</v>
      </c>
      <c r="B325" s="16"/>
      <c r="C325" s="16"/>
      <c r="D325" s="17" t="s">
        <v>14</v>
      </c>
      <c r="E325" s="14" t="s">
        <v>91</v>
      </c>
      <c r="F325" s="168"/>
      <c r="G325" s="158">
        <f t="shared" si="42"/>
        <v>0.2</v>
      </c>
      <c r="H325" s="168">
        <v>0.2</v>
      </c>
      <c r="I325" s="168"/>
      <c r="J325" s="168"/>
      <c r="K325" s="168"/>
    </row>
    <row r="326" spans="1:11" ht="12.75">
      <c r="A326" s="13">
        <f t="shared" si="39"/>
        <v>314</v>
      </c>
      <c r="B326" s="16"/>
      <c r="C326" s="16"/>
      <c r="D326" s="17" t="s">
        <v>20</v>
      </c>
      <c r="E326" s="14" t="s">
        <v>90</v>
      </c>
      <c r="F326" s="168"/>
      <c r="G326" s="158">
        <f t="shared" si="42"/>
        <v>1</v>
      </c>
      <c r="H326" s="168">
        <v>1</v>
      </c>
      <c r="I326" s="168"/>
      <c r="J326" s="168"/>
      <c r="K326" s="168"/>
    </row>
    <row r="327" spans="1:11" ht="12.75">
      <c r="A327" s="13">
        <f t="shared" si="39"/>
        <v>315</v>
      </c>
      <c r="B327" s="16"/>
      <c r="C327" s="16"/>
      <c r="D327" s="17" t="s">
        <v>30</v>
      </c>
      <c r="E327" s="14" t="s">
        <v>89</v>
      </c>
      <c r="F327" s="168"/>
      <c r="G327" s="158">
        <f t="shared" si="42"/>
        <v>3</v>
      </c>
      <c r="H327" s="168">
        <v>3</v>
      </c>
      <c r="I327" s="168"/>
      <c r="J327" s="168"/>
      <c r="K327" s="168"/>
    </row>
    <row r="328" spans="1:11" ht="12.75">
      <c r="A328" s="13">
        <f t="shared" si="39"/>
        <v>316</v>
      </c>
      <c r="B328" s="16"/>
      <c r="C328" s="16"/>
      <c r="D328" s="17" t="s">
        <v>22</v>
      </c>
      <c r="E328" s="14" t="s">
        <v>88</v>
      </c>
      <c r="F328" s="168"/>
      <c r="G328" s="158">
        <f t="shared" si="42"/>
        <v>4</v>
      </c>
      <c r="H328" s="168">
        <v>4</v>
      </c>
      <c r="I328" s="168"/>
      <c r="J328" s="168"/>
      <c r="K328" s="168"/>
    </row>
    <row r="329" spans="1:11" ht="12.75">
      <c r="A329" s="13">
        <f t="shared" si="39"/>
        <v>317</v>
      </c>
      <c r="B329" s="16"/>
      <c r="C329" s="16"/>
      <c r="D329" s="17" t="s">
        <v>17</v>
      </c>
      <c r="E329" s="14" t="s">
        <v>87</v>
      </c>
      <c r="F329" s="168"/>
      <c r="G329" s="158">
        <f t="shared" si="42"/>
        <v>0</v>
      </c>
      <c r="H329" s="168"/>
      <c r="I329" s="168"/>
      <c r="J329" s="168"/>
      <c r="K329" s="168"/>
    </row>
    <row r="330" spans="1:11" ht="12.75">
      <c r="A330" s="13">
        <f t="shared" si="39"/>
        <v>318</v>
      </c>
      <c r="B330" s="16"/>
      <c r="C330" s="16"/>
      <c r="D330" s="17" t="s">
        <v>12</v>
      </c>
      <c r="E330" s="14" t="s">
        <v>86</v>
      </c>
      <c r="F330" s="168"/>
      <c r="G330" s="158">
        <f t="shared" si="42"/>
        <v>0</v>
      </c>
      <c r="H330" s="168"/>
      <c r="I330" s="168"/>
      <c r="J330" s="168"/>
      <c r="K330" s="168"/>
    </row>
    <row r="331" spans="1:11" ht="12.75">
      <c r="A331" s="13">
        <f t="shared" si="39"/>
        <v>319</v>
      </c>
      <c r="B331" s="16"/>
      <c r="C331" s="16"/>
      <c r="D331" s="17" t="s">
        <v>85</v>
      </c>
      <c r="E331" s="14" t="s">
        <v>84</v>
      </c>
      <c r="F331" s="168"/>
      <c r="G331" s="158">
        <f t="shared" si="42"/>
        <v>0</v>
      </c>
      <c r="H331" s="168"/>
      <c r="I331" s="168"/>
      <c r="J331" s="168"/>
      <c r="K331" s="168"/>
    </row>
    <row r="332" spans="1:11" ht="12.75">
      <c r="A332" s="13">
        <f t="shared" si="39"/>
        <v>320</v>
      </c>
      <c r="B332" s="16"/>
      <c r="C332" s="16"/>
      <c r="D332" s="17" t="s">
        <v>83</v>
      </c>
      <c r="E332" s="14" t="s">
        <v>82</v>
      </c>
      <c r="F332" s="168"/>
      <c r="G332" s="158">
        <f t="shared" si="42"/>
        <v>0.2</v>
      </c>
      <c r="H332" s="168">
        <v>0.2</v>
      </c>
      <c r="I332" s="168"/>
      <c r="J332" s="168"/>
      <c r="K332" s="168"/>
    </row>
    <row r="333" spans="1:11" ht="12.75">
      <c r="A333" s="13">
        <f t="shared" si="39"/>
        <v>321</v>
      </c>
      <c r="B333" s="16"/>
      <c r="C333" s="16"/>
      <c r="D333" s="17" t="s">
        <v>51</v>
      </c>
      <c r="E333" s="14" t="s">
        <v>81</v>
      </c>
      <c r="F333" s="168"/>
      <c r="G333" s="158">
        <f t="shared" si="42"/>
        <v>8</v>
      </c>
      <c r="H333" s="168">
        <v>8</v>
      </c>
      <c r="I333" s="168"/>
      <c r="J333" s="168"/>
      <c r="K333" s="168"/>
    </row>
    <row r="334" spans="1:11" ht="12.75">
      <c r="A334" s="13">
        <f t="shared" si="39"/>
        <v>322</v>
      </c>
      <c r="B334" s="16"/>
      <c r="C334" s="16"/>
      <c r="D334" s="15">
        <v>30</v>
      </c>
      <c r="E334" s="14" t="s">
        <v>80</v>
      </c>
      <c r="F334" s="168"/>
      <c r="G334" s="158">
        <f t="shared" si="42"/>
        <v>1.2</v>
      </c>
      <c r="H334" s="168">
        <v>1.2</v>
      </c>
      <c r="I334" s="168"/>
      <c r="J334" s="168"/>
      <c r="K334" s="168"/>
    </row>
    <row r="335" spans="1:11" ht="12.75">
      <c r="A335" s="13">
        <f t="shared" si="39"/>
        <v>323</v>
      </c>
      <c r="B335" s="16"/>
      <c r="C335" s="19" t="s">
        <v>20</v>
      </c>
      <c r="D335" s="20"/>
      <c r="E335" s="9" t="s">
        <v>79</v>
      </c>
      <c r="F335" s="168"/>
      <c r="G335" s="158">
        <f t="shared" si="42"/>
        <v>0</v>
      </c>
      <c r="H335" s="168"/>
      <c r="I335" s="168"/>
      <c r="J335" s="168"/>
      <c r="K335" s="168"/>
    </row>
    <row r="336" spans="1:11" ht="12.75">
      <c r="A336" s="13">
        <f aca="true" t="shared" si="43" ref="A336:A399">A335+1</f>
        <v>324</v>
      </c>
      <c r="B336" s="16"/>
      <c r="C336" s="19" t="s">
        <v>30</v>
      </c>
      <c r="D336" s="20"/>
      <c r="E336" s="9" t="s">
        <v>78</v>
      </c>
      <c r="F336" s="157">
        <f>+F337+F338</f>
        <v>0</v>
      </c>
      <c r="G336" s="145">
        <f t="shared" si="42"/>
        <v>0</v>
      </c>
      <c r="H336" s="157">
        <f>+H337+H338</f>
        <v>0</v>
      </c>
      <c r="I336" s="157">
        <f>+I337+I338</f>
        <v>0</v>
      </c>
      <c r="J336" s="157">
        <f>+J337+J338</f>
        <v>0</v>
      </c>
      <c r="K336" s="159">
        <f>+K337+K338</f>
        <v>0</v>
      </c>
    </row>
    <row r="337" spans="1:11" ht="12.75">
      <c r="A337" s="13">
        <f t="shared" si="43"/>
        <v>325</v>
      </c>
      <c r="B337" s="16"/>
      <c r="C337" s="16"/>
      <c r="D337" s="17" t="s">
        <v>14</v>
      </c>
      <c r="E337" s="14" t="s">
        <v>77</v>
      </c>
      <c r="F337" s="168"/>
      <c r="G337" s="158">
        <f t="shared" si="42"/>
        <v>0</v>
      </c>
      <c r="H337" s="168">
        <v>0</v>
      </c>
      <c r="I337" s="168">
        <v>0</v>
      </c>
      <c r="J337" s="168">
        <v>0</v>
      </c>
      <c r="K337" s="168">
        <v>0</v>
      </c>
    </row>
    <row r="338" spans="1:11" ht="12.75">
      <c r="A338" s="13">
        <f t="shared" si="43"/>
        <v>326</v>
      </c>
      <c r="B338" s="16"/>
      <c r="C338" s="16"/>
      <c r="D338" s="17" t="s">
        <v>20</v>
      </c>
      <c r="E338" s="14" t="s">
        <v>76</v>
      </c>
      <c r="F338" s="156"/>
      <c r="G338" s="158">
        <f t="shared" si="42"/>
        <v>0</v>
      </c>
      <c r="H338" s="156"/>
      <c r="I338" s="156"/>
      <c r="J338" s="156"/>
      <c r="K338" s="160"/>
    </row>
    <row r="339" spans="1:11" ht="12.75">
      <c r="A339" s="13">
        <f t="shared" si="43"/>
        <v>327</v>
      </c>
      <c r="B339" s="16"/>
      <c r="C339" s="19" t="s">
        <v>22</v>
      </c>
      <c r="D339" s="15"/>
      <c r="E339" s="9" t="s">
        <v>75</v>
      </c>
      <c r="F339" s="157">
        <f>+F340+F341+F342+F343</f>
        <v>0</v>
      </c>
      <c r="G339" s="145">
        <f t="shared" si="42"/>
        <v>30</v>
      </c>
      <c r="H339" s="157">
        <f>+H340+H341+H342+H343</f>
        <v>30</v>
      </c>
      <c r="I339" s="157">
        <f>+I340+I341+I342+I343</f>
        <v>0</v>
      </c>
      <c r="J339" s="157">
        <f>+J340+J341+J342+J343</f>
        <v>0</v>
      </c>
      <c r="K339" s="159">
        <f>+K340+K341+K342+K343</f>
        <v>0</v>
      </c>
    </row>
    <row r="340" spans="1:11" ht="12.75">
      <c r="A340" s="13">
        <f t="shared" si="43"/>
        <v>328</v>
      </c>
      <c r="B340" s="16"/>
      <c r="C340" s="16"/>
      <c r="D340" s="17" t="s">
        <v>14</v>
      </c>
      <c r="E340" s="14" t="s">
        <v>74</v>
      </c>
      <c r="F340" s="168"/>
      <c r="G340" s="158">
        <f t="shared" si="42"/>
        <v>21</v>
      </c>
      <c r="H340" s="168">
        <v>21</v>
      </c>
      <c r="I340" s="168"/>
      <c r="J340" s="168"/>
      <c r="K340" s="168"/>
    </row>
    <row r="341" spans="1:11" ht="12.75">
      <c r="A341" s="13">
        <f t="shared" si="43"/>
        <v>329</v>
      </c>
      <c r="B341" s="16"/>
      <c r="C341" s="16"/>
      <c r="D341" s="17" t="s">
        <v>20</v>
      </c>
      <c r="E341" s="14" t="s">
        <v>73</v>
      </c>
      <c r="F341" s="168"/>
      <c r="G341" s="158">
        <f t="shared" si="42"/>
        <v>6</v>
      </c>
      <c r="H341" s="168">
        <v>6</v>
      </c>
      <c r="I341" s="168"/>
      <c r="J341" s="168"/>
      <c r="K341" s="168"/>
    </row>
    <row r="342" spans="1:11" ht="12.75">
      <c r="A342" s="13">
        <f t="shared" si="43"/>
        <v>330</v>
      </c>
      <c r="B342" s="16"/>
      <c r="C342" s="16"/>
      <c r="D342" s="17" t="s">
        <v>30</v>
      </c>
      <c r="E342" s="14" t="s">
        <v>72</v>
      </c>
      <c r="F342" s="168"/>
      <c r="G342" s="158">
        <f t="shared" si="42"/>
        <v>2</v>
      </c>
      <c r="H342" s="168">
        <v>2</v>
      </c>
      <c r="I342" s="168"/>
      <c r="J342" s="168"/>
      <c r="K342" s="168"/>
    </row>
    <row r="343" spans="1:11" ht="12.75">
      <c r="A343" s="13">
        <f t="shared" si="43"/>
        <v>331</v>
      </c>
      <c r="B343" s="16"/>
      <c r="C343" s="16"/>
      <c r="D343" s="17" t="s">
        <v>22</v>
      </c>
      <c r="E343" s="14" t="s">
        <v>71</v>
      </c>
      <c r="F343" s="168"/>
      <c r="G343" s="158">
        <f t="shared" si="42"/>
        <v>1</v>
      </c>
      <c r="H343" s="168">
        <v>1</v>
      </c>
      <c r="I343" s="168"/>
      <c r="J343" s="168"/>
      <c r="K343" s="168"/>
    </row>
    <row r="344" spans="1:11" ht="12.75">
      <c r="A344" s="13">
        <f t="shared" si="43"/>
        <v>332</v>
      </c>
      <c r="B344" s="16"/>
      <c r="C344" s="19" t="s">
        <v>17</v>
      </c>
      <c r="D344" s="15"/>
      <c r="E344" s="18" t="s">
        <v>70</v>
      </c>
      <c r="F344" s="157">
        <f>+F345+F346+F347</f>
        <v>0</v>
      </c>
      <c r="G344" s="145">
        <f t="shared" si="42"/>
        <v>0</v>
      </c>
      <c r="H344" s="157">
        <f>+H345+H346+H347</f>
        <v>0</v>
      </c>
      <c r="I344" s="157">
        <f>+I345+I346+I347</f>
        <v>0</v>
      </c>
      <c r="J344" s="157">
        <f>+J345+J346+J347</f>
        <v>0</v>
      </c>
      <c r="K344" s="159">
        <f>+K345+K346+K347</f>
        <v>0</v>
      </c>
    </row>
    <row r="345" spans="1:11" ht="12.75">
      <c r="A345" s="13">
        <f t="shared" si="43"/>
        <v>333</v>
      </c>
      <c r="B345" s="16"/>
      <c r="C345" s="16"/>
      <c r="D345" s="17" t="s">
        <v>14</v>
      </c>
      <c r="E345" s="14" t="s">
        <v>69</v>
      </c>
      <c r="F345" s="168"/>
      <c r="G345" s="158">
        <f t="shared" si="42"/>
        <v>0</v>
      </c>
      <c r="H345" s="168"/>
      <c r="I345" s="168"/>
      <c r="J345" s="168"/>
      <c r="K345" s="168"/>
    </row>
    <row r="346" spans="1:11" ht="12.75">
      <c r="A346" s="13">
        <f t="shared" si="43"/>
        <v>334</v>
      </c>
      <c r="B346" s="16"/>
      <c r="C346" s="16"/>
      <c r="D346" s="17" t="s">
        <v>30</v>
      </c>
      <c r="E346" s="14" t="s">
        <v>68</v>
      </c>
      <c r="F346" s="168"/>
      <c r="G346" s="158">
        <f t="shared" si="42"/>
        <v>0</v>
      </c>
      <c r="H346" s="168"/>
      <c r="I346" s="168"/>
      <c r="J346" s="168"/>
      <c r="K346" s="168"/>
    </row>
    <row r="347" spans="1:11" ht="12.75">
      <c r="A347" s="13">
        <f t="shared" si="43"/>
        <v>335</v>
      </c>
      <c r="B347" s="16"/>
      <c r="C347" s="16"/>
      <c r="D347" s="15">
        <v>30</v>
      </c>
      <c r="E347" s="14" t="s">
        <v>67</v>
      </c>
      <c r="F347" s="168"/>
      <c r="G347" s="158">
        <f t="shared" si="42"/>
        <v>0</v>
      </c>
      <c r="H347" s="168"/>
      <c r="I347" s="168"/>
      <c r="J347" s="168"/>
      <c r="K347" s="168"/>
    </row>
    <row r="348" spans="1:11" ht="12.75">
      <c r="A348" s="13">
        <f t="shared" si="43"/>
        <v>336</v>
      </c>
      <c r="B348" s="16"/>
      <c r="C348" s="19" t="s">
        <v>12</v>
      </c>
      <c r="D348" s="15"/>
      <c r="E348" s="9" t="s">
        <v>66</v>
      </c>
      <c r="F348" s="157">
        <f>+F349+F350</f>
        <v>0</v>
      </c>
      <c r="G348" s="145">
        <f t="shared" si="42"/>
        <v>0</v>
      </c>
      <c r="H348" s="157">
        <f>+H349+H350</f>
        <v>0</v>
      </c>
      <c r="I348" s="157">
        <f>+I349+I350</f>
        <v>0</v>
      </c>
      <c r="J348" s="157">
        <f>+J349+J350</f>
        <v>0</v>
      </c>
      <c r="K348" s="159">
        <f>+K349+K350</f>
        <v>0</v>
      </c>
    </row>
    <row r="349" spans="1:11" ht="12.75">
      <c r="A349" s="13">
        <f t="shared" si="43"/>
        <v>337</v>
      </c>
      <c r="B349" s="16"/>
      <c r="C349" s="16"/>
      <c r="D349" s="17" t="s">
        <v>14</v>
      </c>
      <c r="E349" s="29" t="s">
        <v>65</v>
      </c>
      <c r="F349" s="168"/>
      <c r="G349" s="164">
        <f t="shared" si="42"/>
        <v>0</v>
      </c>
      <c r="H349" s="168"/>
      <c r="I349" s="168"/>
      <c r="J349" s="168"/>
      <c r="K349" s="168"/>
    </row>
    <row r="350" spans="1:11" ht="12.75">
      <c r="A350" s="13">
        <f t="shared" si="43"/>
        <v>338</v>
      </c>
      <c r="B350" s="16"/>
      <c r="C350" s="16"/>
      <c r="D350" s="17" t="s">
        <v>20</v>
      </c>
      <c r="E350" s="14" t="s">
        <v>64</v>
      </c>
      <c r="F350" s="168"/>
      <c r="G350" s="158">
        <f t="shared" si="42"/>
        <v>0</v>
      </c>
      <c r="H350" s="168"/>
      <c r="I350" s="168"/>
      <c r="J350" s="168"/>
      <c r="K350" s="168"/>
    </row>
    <row r="351" spans="1:11" ht="12.75">
      <c r="A351" s="13">
        <f t="shared" si="43"/>
        <v>339</v>
      </c>
      <c r="B351" s="16"/>
      <c r="C351" s="19" t="s">
        <v>51</v>
      </c>
      <c r="D351" s="15"/>
      <c r="E351" s="18" t="s">
        <v>63</v>
      </c>
      <c r="F351" s="168"/>
      <c r="G351" s="158">
        <f t="shared" si="42"/>
        <v>0</v>
      </c>
      <c r="H351" s="168"/>
      <c r="I351" s="168"/>
      <c r="J351" s="168"/>
      <c r="K351" s="168"/>
    </row>
    <row r="352" spans="1:11" ht="12.75">
      <c r="A352" s="13">
        <f t="shared" si="43"/>
        <v>340</v>
      </c>
      <c r="B352" s="16"/>
      <c r="C352" s="16">
        <v>10</v>
      </c>
      <c r="D352" s="15"/>
      <c r="E352" s="18" t="s">
        <v>62</v>
      </c>
      <c r="F352" s="168"/>
      <c r="G352" s="158">
        <f aca="true" t="shared" si="44" ref="G352:G384">H352+I352+J352+K352</f>
        <v>0</v>
      </c>
      <c r="H352" s="168"/>
      <c r="I352" s="168"/>
      <c r="J352" s="168"/>
      <c r="K352" s="168"/>
    </row>
    <row r="353" spans="1:11" ht="12.75">
      <c r="A353" s="13">
        <f t="shared" si="43"/>
        <v>341</v>
      </c>
      <c r="B353" s="16"/>
      <c r="C353" s="16">
        <v>11</v>
      </c>
      <c r="D353" s="15"/>
      <c r="E353" s="18" t="s">
        <v>61</v>
      </c>
      <c r="F353" s="168"/>
      <c r="G353" s="158">
        <f t="shared" si="44"/>
        <v>0</v>
      </c>
      <c r="H353" s="168"/>
      <c r="I353" s="168"/>
      <c r="J353" s="168"/>
      <c r="K353" s="168"/>
    </row>
    <row r="354" spans="1:11" ht="12.75">
      <c r="A354" s="13">
        <f t="shared" si="43"/>
        <v>342</v>
      </c>
      <c r="B354" s="16"/>
      <c r="C354" s="16">
        <v>12</v>
      </c>
      <c r="D354" s="15"/>
      <c r="E354" s="18" t="s">
        <v>60</v>
      </c>
      <c r="F354" s="168"/>
      <c r="G354" s="158">
        <f t="shared" si="44"/>
        <v>0</v>
      </c>
      <c r="H354" s="168"/>
      <c r="I354" s="168"/>
      <c r="J354" s="168"/>
      <c r="K354" s="168"/>
    </row>
    <row r="355" spans="1:11" ht="12.75">
      <c r="A355" s="13">
        <f t="shared" si="43"/>
        <v>343</v>
      </c>
      <c r="B355" s="16"/>
      <c r="C355" s="16">
        <v>13</v>
      </c>
      <c r="D355" s="15"/>
      <c r="E355" s="18" t="s">
        <v>59</v>
      </c>
      <c r="F355" s="168"/>
      <c r="G355" s="158">
        <f t="shared" si="44"/>
        <v>0</v>
      </c>
      <c r="H355" s="168"/>
      <c r="I355" s="168"/>
      <c r="J355" s="168"/>
      <c r="K355" s="168"/>
    </row>
    <row r="356" spans="1:11" ht="12.75">
      <c r="A356" s="13">
        <f t="shared" si="43"/>
        <v>344</v>
      </c>
      <c r="B356" s="16"/>
      <c r="C356" s="16">
        <v>14</v>
      </c>
      <c r="D356" s="15"/>
      <c r="E356" s="18" t="s">
        <v>58</v>
      </c>
      <c r="F356" s="168"/>
      <c r="G356" s="158">
        <f t="shared" si="44"/>
        <v>0</v>
      </c>
      <c r="H356" s="168"/>
      <c r="I356" s="168"/>
      <c r="J356" s="168"/>
      <c r="K356" s="168"/>
    </row>
    <row r="357" spans="1:11" ht="12.75">
      <c r="A357" s="13">
        <f t="shared" si="43"/>
        <v>345</v>
      </c>
      <c r="B357" s="16"/>
      <c r="C357" s="16">
        <v>25</v>
      </c>
      <c r="D357" s="15"/>
      <c r="E357" s="18" t="s">
        <v>57</v>
      </c>
      <c r="F357" s="168"/>
      <c r="G357" s="158">
        <f t="shared" si="44"/>
        <v>0</v>
      </c>
      <c r="H357" s="168"/>
      <c r="I357" s="168"/>
      <c r="J357" s="168"/>
      <c r="K357" s="168"/>
    </row>
    <row r="358" spans="1:11" ht="12.75">
      <c r="A358" s="13">
        <f t="shared" si="43"/>
        <v>346</v>
      </c>
      <c r="B358" s="16"/>
      <c r="C358" s="16">
        <v>27</v>
      </c>
      <c r="D358" s="15"/>
      <c r="E358" s="18" t="s">
        <v>56</v>
      </c>
      <c r="F358" s="168"/>
      <c r="G358" s="158">
        <f t="shared" si="44"/>
        <v>0</v>
      </c>
      <c r="H358" s="168"/>
      <c r="I358" s="168"/>
      <c r="J358" s="168"/>
      <c r="K358" s="168"/>
    </row>
    <row r="359" spans="1:11" ht="12.75">
      <c r="A359" s="13">
        <f t="shared" si="43"/>
        <v>347</v>
      </c>
      <c r="B359" s="16"/>
      <c r="C359" s="16">
        <v>30</v>
      </c>
      <c r="D359" s="15"/>
      <c r="E359" s="18" t="s">
        <v>55</v>
      </c>
      <c r="F359" s="157">
        <f>+F360+F361+F362+F363+F364</f>
        <v>0</v>
      </c>
      <c r="G359" s="145">
        <f t="shared" si="44"/>
        <v>0</v>
      </c>
      <c r="H359" s="157">
        <f>+H360+H361+H362+H363+H364</f>
        <v>0</v>
      </c>
      <c r="I359" s="157">
        <f>+I360+I361+I362+I363+I364</f>
        <v>0</v>
      </c>
      <c r="J359" s="157">
        <f>+J360+J361+J362+J363+J364</f>
        <v>0</v>
      </c>
      <c r="K359" s="159">
        <f>+K360+K361+K362+K363+K364</f>
        <v>0</v>
      </c>
    </row>
    <row r="360" spans="1:11" ht="12.75">
      <c r="A360" s="13">
        <f t="shared" si="43"/>
        <v>348</v>
      </c>
      <c r="B360" s="16"/>
      <c r="C360" s="16"/>
      <c r="D360" s="17" t="s">
        <v>14</v>
      </c>
      <c r="E360" s="14" t="s">
        <v>54</v>
      </c>
      <c r="F360" s="168"/>
      <c r="G360" s="158">
        <f t="shared" si="44"/>
        <v>0</v>
      </c>
      <c r="H360" s="168">
        <v>0</v>
      </c>
      <c r="I360" s="168">
        <v>0</v>
      </c>
      <c r="J360" s="168">
        <v>0</v>
      </c>
      <c r="K360" s="168">
        <v>0</v>
      </c>
    </row>
    <row r="361" spans="1:11" ht="12.75">
      <c r="A361" s="13">
        <f t="shared" si="43"/>
        <v>349</v>
      </c>
      <c r="B361" s="16"/>
      <c r="C361" s="16"/>
      <c r="D361" s="17" t="s">
        <v>30</v>
      </c>
      <c r="E361" s="14" t="s">
        <v>53</v>
      </c>
      <c r="F361" s="168"/>
      <c r="G361" s="158">
        <f t="shared" si="44"/>
        <v>0</v>
      </c>
      <c r="H361" s="168">
        <v>0</v>
      </c>
      <c r="I361" s="168">
        <v>0</v>
      </c>
      <c r="J361" s="168">
        <v>0</v>
      </c>
      <c r="K361" s="168">
        <v>0</v>
      </c>
    </row>
    <row r="362" spans="1:11" ht="12.75">
      <c r="A362" s="13">
        <f t="shared" si="43"/>
        <v>350</v>
      </c>
      <c r="B362" s="16"/>
      <c r="C362" s="16"/>
      <c r="D362" s="17" t="s">
        <v>22</v>
      </c>
      <c r="E362" s="14" t="s">
        <v>52</v>
      </c>
      <c r="F362" s="168"/>
      <c r="G362" s="158">
        <f t="shared" si="44"/>
        <v>0</v>
      </c>
      <c r="H362" s="168">
        <v>0</v>
      </c>
      <c r="I362" s="168">
        <v>0</v>
      </c>
      <c r="J362" s="168">
        <v>0</v>
      </c>
      <c r="K362" s="168">
        <v>0</v>
      </c>
    </row>
    <row r="363" spans="1:11" ht="12.75">
      <c r="A363" s="13">
        <f t="shared" si="43"/>
        <v>351</v>
      </c>
      <c r="B363" s="16"/>
      <c r="C363" s="16"/>
      <c r="D363" s="17" t="s">
        <v>51</v>
      </c>
      <c r="E363" s="14" t="s">
        <v>50</v>
      </c>
      <c r="F363" s="168"/>
      <c r="G363" s="158">
        <f t="shared" si="44"/>
        <v>0</v>
      </c>
      <c r="H363" s="168">
        <v>0</v>
      </c>
      <c r="I363" s="168">
        <v>0</v>
      </c>
      <c r="J363" s="168">
        <v>0</v>
      </c>
      <c r="K363" s="168">
        <v>0</v>
      </c>
    </row>
    <row r="364" spans="1:11" ht="12.75">
      <c r="A364" s="13">
        <f t="shared" si="43"/>
        <v>352</v>
      </c>
      <c r="B364" s="16"/>
      <c r="C364" s="16"/>
      <c r="D364" s="15">
        <v>30</v>
      </c>
      <c r="E364" s="14" t="s">
        <v>49</v>
      </c>
      <c r="F364" s="168"/>
      <c r="G364" s="158">
        <f t="shared" si="44"/>
        <v>0</v>
      </c>
      <c r="H364" s="168"/>
      <c r="I364" s="168"/>
      <c r="J364" s="168"/>
      <c r="K364" s="168"/>
    </row>
    <row r="365" spans="1:11" ht="12.75">
      <c r="A365" s="13">
        <f t="shared" si="43"/>
        <v>353</v>
      </c>
      <c r="B365" s="27">
        <v>30</v>
      </c>
      <c r="C365" s="27"/>
      <c r="D365" s="219"/>
      <c r="E365" s="28" t="s">
        <v>48</v>
      </c>
      <c r="F365" s="157">
        <f aca="true" t="shared" si="45" ref="F365:K366">+F366</f>
        <v>0</v>
      </c>
      <c r="G365" s="145">
        <f t="shared" si="44"/>
        <v>0</v>
      </c>
      <c r="H365" s="157">
        <f t="shared" si="45"/>
        <v>0</v>
      </c>
      <c r="I365" s="157">
        <f t="shared" si="45"/>
        <v>0</v>
      </c>
      <c r="J365" s="157">
        <f t="shared" si="45"/>
        <v>0</v>
      </c>
      <c r="K365" s="159">
        <f t="shared" si="45"/>
        <v>0</v>
      </c>
    </row>
    <row r="366" spans="1:11" ht="12.75">
      <c r="A366" s="13">
        <f t="shared" si="43"/>
        <v>354</v>
      </c>
      <c r="B366" s="27"/>
      <c r="C366" s="26" t="s">
        <v>30</v>
      </c>
      <c r="D366" s="219"/>
      <c r="E366" s="28" t="s">
        <v>47</v>
      </c>
      <c r="F366" s="157">
        <f t="shared" si="45"/>
        <v>0</v>
      </c>
      <c r="G366" s="145">
        <f t="shared" si="44"/>
        <v>0</v>
      </c>
      <c r="H366" s="157">
        <f t="shared" si="45"/>
        <v>0</v>
      </c>
      <c r="I366" s="157">
        <f t="shared" si="45"/>
        <v>0</v>
      </c>
      <c r="J366" s="157">
        <f t="shared" si="45"/>
        <v>0</v>
      </c>
      <c r="K366" s="159">
        <f t="shared" si="45"/>
        <v>0</v>
      </c>
    </row>
    <row r="367" spans="1:11" ht="12.75">
      <c r="A367" s="13">
        <f t="shared" si="43"/>
        <v>355</v>
      </c>
      <c r="B367" s="27"/>
      <c r="C367" s="26"/>
      <c r="D367" s="25" t="s">
        <v>17</v>
      </c>
      <c r="E367" s="24" t="s">
        <v>46</v>
      </c>
      <c r="F367" s="156"/>
      <c r="G367" s="158">
        <f t="shared" si="44"/>
        <v>0</v>
      </c>
      <c r="H367" s="156"/>
      <c r="I367" s="156"/>
      <c r="J367" s="156"/>
      <c r="K367" s="160"/>
    </row>
    <row r="368" spans="1:11" ht="25.5">
      <c r="A368" s="13">
        <f t="shared" si="43"/>
        <v>356</v>
      </c>
      <c r="B368" s="223" t="s">
        <v>291</v>
      </c>
      <c r="C368" s="26"/>
      <c r="D368" s="25"/>
      <c r="E368" s="224" t="s">
        <v>292</v>
      </c>
      <c r="F368" s="156"/>
      <c r="G368" s="158">
        <f t="shared" si="44"/>
        <v>0</v>
      </c>
      <c r="H368" s="156"/>
      <c r="I368" s="156"/>
      <c r="J368" s="156"/>
      <c r="K368" s="226"/>
    </row>
    <row r="369" spans="1:11" ht="12.75">
      <c r="A369" s="13">
        <f t="shared" si="43"/>
        <v>357</v>
      </c>
      <c r="B369" s="27">
        <v>57</v>
      </c>
      <c r="C369" s="26"/>
      <c r="D369" s="25"/>
      <c r="E369" s="28" t="s">
        <v>45</v>
      </c>
      <c r="F369" s="170">
        <f aca="true" t="shared" si="46" ref="F369:K370">F370</f>
        <v>0</v>
      </c>
      <c r="G369" s="170">
        <f t="shared" si="44"/>
        <v>0</v>
      </c>
      <c r="H369" s="170">
        <f t="shared" si="46"/>
        <v>0</v>
      </c>
      <c r="I369" s="170">
        <f t="shared" si="46"/>
        <v>0</v>
      </c>
      <c r="J369" s="170">
        <f t="shared" si="46"/>
        <v>0</v>
      </c>
      <c r="K369" s="170">
        <f t="shared" si="46"/>
        <v>0</v>
      </c>
    </row>
    <row r="370" spans="1:11" ht="12.75">
      <c r="A370" s="13">
        <f t="shared" si="43"/>
        <v>358</v>
      </c>
      <c r="B370" s="27"/>
      <c r="C370" s="26" t="s">
        <v>14</v>
      </c>
      <c r="D370" s="25"/>
      <c r="E370" s="28" t="s">
        <v>44</v>
      </c>
      <c r="F370" s="170">
        <f t="shared" si="46"/>
        <v>0</v>
      </c>
      <c r="G370" s="170">
        <f t="shared" si="44"/>
        <v>0</v>
      </c>
      <c r="H370" s="170">
        <f t="shared" si="46"/>
        <v>0</v>
      </c>
      <c r="I370" s="170">
        <f t="shared" si="46"/>
        <v>0</v>
      </c>
      <c r="J370" s="170">
        <f t="shared" si="46"/>
        <v>0</v>
      </c>
      <c r="K370" s="170">
        <f t="shared" si="46"/>
        <v>0</v>
      </c>
    </row>
    <row r="371" spans="1:11" ht="12.75">
      <c r="A371" s="13">
        <f t="shared" si="43"/>
        <v>359</v>
      </c>
      <c r="B371" s="27"/>
      <c r="C371" s="26" t="s">
        <v>20</v>
      </c>
      <c r="D371" s="25"/>
      <c r="E371" s="24" t="s">
        <v>43</v>
      </c>
      <c r="F371" s="170">
        <f>F372+F373+F374+F375</f>
        <v>0</v>
      </c>
      <c r="G371" s="170">
        <f t="shared" si="44"/>
        <v>0</v>
      </c>
      <c r="H371" s="170">
        <f>H372+H373+H374+H375</f>
        <v>0</v>
      </c>
      <c r="I371" s="170">
        <f>I372+I373+I374+I375</f>
        <v>0</v>
      </c>
      <c r="J371" s="170">
        <f>J372+J373+J374+J375</f>
        <v>0</v>
      </c>
      <c r="K371" s="171">
        <f>K372+K373+K374+K375</f>
        <v>0</v>
      </c>
    </row>
    <row r="372" spans="1:11" ht="12.75">
      <c r="A372" s="13">
        <f t="shared" si="43"/>
        <v>360</v>
      </c>
      <c r="B372" s="27"/>
      <c r="C372" s="26"/>
      <c r="D372" s="25" t="s">
        <v>14</v>
      </c>
      <c r="E372" s="24" t="s">
        <v>42</v>
      </c>
      <c r="F372" s="156"/>
      <c r="G372" s="170">
        <f t="shared" si="44"/>
        <v>0</v>
      </c>
      <c r="H372" s="156"/>
      <c r="I372" s="156"/>
      <c r="J372" s="156"/>
      <c r="K372" s="160"/>
    </row>
    <row r="373" spans="1:11" ht="12.75">
      <c r="A373" s="13">
        <f t="shared" si="43"/>
        <v>361</v>
      </c>
      <c r="B373" s="27"/>
      <c r="C373" s="26"/>
      <c r="D373" s="25" t="s">
        <v>20</v>
      </c>
      <c r="E373" s="24" t="s">
        <v>41</v>
      </c>
      <c r="F373" s="156"/>
      <c r="G373" s="170">
        <f t="shared" si="44"/>
        <v>0</v>
      </c>
      <c r="H373" s="156"/>
      <c r="I373" s="156"/>
      <c r="J373" s="156"/>
      <c r="K373" s="160"/>
    </row>
    <row r="374" spans="1:11" ht="12.75">
      <c r="A374" s="13">
        <f t="shared" si="43"/>
        <v>362</v>
      </c>
      <c r="B374" s="27"/>
      <c r="C374" s="26"/>
      <c r="D374" s="25" t="s">
        <v>30</v>
      </c>
      <c r="E374" s="24" t="s">
        <v>40</v>
      </c>
      <c r="F374" s="156"/>
      <c r="G374" s="170">
        <f t="shared" si="44"/>
        <v>0</v>
      </c>
      <c r="H374" s="156"/>
      <c r="I374" s="156"/>
      <c r="J374" s="156"/>
      <c r="K374" s="160"/>
    </row>
    <row r="375" spans="1:11" ht="12.75">
      <c r="A375" s="13">
        <f t="shared" si="43"/>
        <v>363</v>
      </c>
      <c r="B375" s="27"/>
      <c r="C375" s="26"/>
      <c r="D375" s="25" t="s">
        <v>22</v>
      </c>
      <c r="E375" s="24" t="s">
        <v>39</v>
      </c>
      <c r="F375" s="156"/>
      <c r="G375" s="170">
        <f t="shared" si="44"/>
        <v>0</v>
      </c>
      <c r="H375" s="156"/>
      <c r="I375" s="156"/>
      <c r="J375" s="156"/>
      <c r="K375" s="160"/>
    </row>
    <row r="376" spans="1:11" ht="12.75">
      <c r="A376" s="13">
        <f t="shared" si="43"/>
        <v>364</v>
      </c>
      <c r="B376" s="16">
        <v>70</v>
      </c>
      <c r="C376" s="16"/>
      <c r="D376" s="20"/>
      <c r="E376" s="18" t="s">
        <v>38</v>
      </c>
      <c r="F376" s="157">
        <f>+F377</f>
        <v>0</v>
      </c>
      <c r="G376" s="145">
        <f t="shared" si="44"/>
        <v>0</v>
      </c>
      <c r="H376" s="157">
        <f>+H377</f>
        <v>0</v>
      </c>
      <c r="I376" s="157">
        <f>+I377</f>
        <v>0</v>
      </c>
      <c r="J376" s="157">
        <f>+J377</f>
        <v>0</v>
      </c>
      <c r="K376" s="157">
        <f>+K377</f>
        <v>0</v>
      </c>
    </row>
    <row r="377" spans="1:11" ht="12.75">
      <c r="A377" s="13">
        <f t="shared" si="43"/>
        <v>365</v>
      </c>
      <c r="B377" s="16">
        <v>71</v>
      </c>
      <c r="C377" s="16"/>
      <c r="D377" s="15"/>
      <c r="E377" s="18" t="s">
        <v>37</v>
      </c>
      <c r="F377" s="157">
        <f>+F378+F383</f>
        <v>0</v>
      </c>
      <c r="G377" s="145">
        <f t="shared" si="44"/>
        <v>0</v>
      </c>
      <c r="H377" s="157">
        <f>+H378+H383</f>
        <v>0</v>
      </c>
      <c r="I377" s="157">
        <f>+I378+I383</f>
        <v>0</v>
      </c>
      <c r="J377" s="157">
        <f>+J378+J383</f>
        <v>0</v>
      </c>
      <c r="K377" s="159">
        <f>+K378+K383</f>
        <v>0</v>
      </c>
    </row>
    <row r="378" spans="1:11" ht="12.75">
      <c r="A378" s="13">
        <f t="shared" si="43"/>
        <v>366</v>
      </c>
      <c r="B378" s="16"/>
      <c r="C378" s="19" t="s">
        <v>14</v>
      </c>
      <c r="D378" s="15"/>
      <c r="E378" s="18" t="s">
        <v>36</v>
      </c>
      <c r="F378" s="157">
        <f>+F379+F380+F381+F382</f>
        <v>0</v>
      </c>
      <c r="G378" s="145">
        <f t="shared" si="44"/>
        <v>0</v>
      </c>
      <c r="H378" s="157">
        <f>+H379+H380+H381+H382</f>
        <v>0</v>
      </c>
      <c r="I378" s="157">
        <f>+I379+I380+I381+I382</f>
        <v>0</v>
      </c>
      <c r="J378" s="157">
        <f>+J379+J380+J381+J382</f>
        <v>0</v>
      </c>
      <c r="K378" s="159">
        <f>+K379+K380+K381+K382</f>
        <v>0</v>
      </c>
    </row>
    <row r="379" spans="1:11" ht="12.75">
      <c r="A379" s="13">
        <f t="shared" si="43"/>
        <v>367</v>
      </c>
      <c r="B379" s="16"/>
      <c r="C379" s="16"/>
      <c r="D379" s="17" t="s">
        <v>14</v>
      </c>
      <c r="E379" s="14" t="s">
        <v>35</v>
      </c>
      <c r="F379" s="168"/>
      <c r="G379" s="158">
        <f t="shared" si="44"/>
        <v>0</v>
      </c>
      <c r="H379" s="168"/>
      <c r="I379" s="168"/>
      <c r="J379" s="168"/>
      <c r="K379" s="168"/>
    </row>
    <row r="380" spans="1:11" ht="12.75">
      <c r="A380" s="13">
        <f t="shared" si="43"/>
        <v>368</v>
      </c>
      <c r="B380" s="16"/>
      <c r="C380" s="16"/>
      <c r="D380" s="17" t="s">
        <v>20</v>
      </c>
      <c r="E380" s="14" t="s">
        <v>31</v>
      </c>
      <c r="F380" s="168"/>
      <c r="G380" s="158">
        <f t="shared" si="44"/>
        <v>0</v>
      </c>
      <c r="H380" s="168"/>
      <c r="I380" s="168"/>
      <c r="J380" s="168"/>
      <c r="K380" s="168"/>
    </row>
    <row r="381" spans="1:11" ht="12.75">
      <c r="A381" s="13">
        <f t="shared" si="43"/>
        <v>369</v>
      </c>
      <c r="B381" s="16"/>
      <c r="C381" s="16"/>
      <c r="D381" s="17" t="s">
        <v>30</v>
      </c>
      <c r="E381" s="14" t="s">
        <v>29</v>
      </c>
      <c r="F381" s="168"/>
      <c r="G381" s="158">
        <f t="shared" si="44"/>
        <v>0</v>
      </c>
      <c r="H381" s="168"/>
      <c r="I381" s="168"/>
      <c r="J381" s="168"/>
      <c r="K381" s="168"/>
    </row>
    <row r="382" spans="1:11" ht="12.75">
      <c r="A382" s="13">
        <f t="shared" si="43"/>
        <v>370</v>
      </c>
      <c r="B382" s="16"/>
      <c r="C382" s="16"/>
      <c r="D382" s="15">
        <v>30</v>
      </c>
      <c r="E382" s="14" t="s">
        <v>34</v>
      </c>
      <c r="F382" s="168"/>
      <c r="G382" s="158">
        <f t="shared" si="44"/>
        <v>0</v>
      </c>
      <c r="H382" s="168"/>
      <c r="I382" s="168"/>
      <c r="J382" s="168"/>
      <c r="K382" s="168"/>
    </row>
    <row r="383" spans="1:11" ht="12.75">
      <c r="A383" s="13">
        <f t="shared" si="43"/>
        <v>371</v>
      </c>
      <c r="B383" s="16"/>
      <c r="C383" s="19" t="s">
        <v>30</v>
      </c>
      <c r="D383" s="15"/>
      <c r="E383" s="14" t="s">
        <v>33</v>
      </c>
      <c r="F383" s="168"/>
      <c r="G383" s="158">
        <f t="shared" si="44"/>
        <v>0</v>
      </c>
      <c r="H383" s="168"/>
      <c r="I383" s="168"/>
      <c r="J383" s="168"/>
      <c r="K383" s="168"/>
    </row>
    <row r="384" spans="1:11" ht="12.75">
      <c r="A384" s="13">
        <f t="shared" si="43"/>
        <v>372</v>
      </c>
      <c r="B384" s="16"/>
      <c r="C384" s="16"/>
      <c r="D384" s="15"/>
      <c r="E384" s="22" t="s">
        <v>32</v>
      </c>
      <c r="F384" s="157">
        <f>+F385+F386+F387</f>
        <v>0</v>
      </c>
      <c r="G384" s="145">
        <f t="shared" si="44"/>
        <v>0</v>
      </c>
      <c r="H384" s="157">
        <f>+H385+H386+H387</f>
        <v>0</v>
      </c>
      <c r="I384" s="157">
        <f>+I385+I386+I387</f>
        <v>0</v>
      </c>
      <c r="J384" s="157">
        <f>+J385+J386+J387</f>
        <v>0</v>
      </c>
      <c r="K384" s="159">
        <f>+K385+K386+K387</f>
        <v>0</v>
      </c>
    </row>
    <row r="385" spans="1:11" ht="12.75">
      <c r="A385" s="13">
        <f t="shared" si="43"/>
        <v>373</v>
      </c>
      <c r="B385" s="16">
        <v>71</v>
      </c>
      <c r="C385" s="19" t="s">
        <v>14</v>
      </c>
      <c r="D385" s="17" t="s">
        <v>20</v>
      </c>
      <c r="E385" s="14" t="s">
        <v>31</v>
      </c>
      <c r="F385" s="156"/>
      <c r="G385" s="158">
        <f>H385+I385+J385+K385</f>
        <v>0</v>
      </c>
      <c r="H385" s="156"/>
      <c r="I385" s="156"/>
      <c r="J385" s="156"/>
      <c r="K385" s="160"/>
    </row>
    <row r="386" spans="1:11" ht="12.75">
      <c r="A386" s="13">
        <f t="shared" si="43"/>
        <v>374</v>
      </c>
      <c r="B386" s="16"/>
      <c r="C386" s="16"/>
      <c r="D386" s="17" t="s">
        <v>30</v>
      </c>
      <c r="E386" s="14" t="s">
        <v>29</v>
      </c>
      <c r="F386" s="156"/>
      <c r="G386" s="158">
        <f>H386+I386+J386+K386</f>
        <v>0</v>
      </c>
      <c r="H386" s="156"/>
      <c r="I386" s="156"/>
      <c r="J386" s="156"/>
      <c r="K386" s="160"/>
    </row>
    <row r="387" spans="1:11" ht="12.75">
      <c r="A387" s="13">
        <f t="shared" si="43"/>
        <v>375</v>
      </c>
      <c r="B387" s="16"/>
      <c r="C387" s="16"/>
      <c r="D387" s="15">
        <v>30</v>
      </c>
      <c r="E387" s="21" t="s">
        <v>28</v>
      </c>
      <c r="F387" s="156"/>
      <c r="G387" s="158">
        <f>H387+I387+J387+K387</f>
        <v>0</v>
      </c>
      <c r="H387" s="156"/>
      <c r="I387" s="156"/>
      <c r="J387" s="156"/>
      <c r="K387" s="160"/>
    </row>
    <row r="388" spans="1:11" ht="12.75">
      <c r="A388" s="13">
        <f t="shared" si="43"/>
        <v>376</v>
      </c>
      <c r="B388" s="16" t="s">
        <v>26</v>
      </c>
      <c r="C388" s="16" t="s">
        <v>25</v>
      </c>
      <c r="D388" s="20" t="s">
        <v>24</v>
      </c>
      <c r="E388" s="14"/>
      <c r="F388" s="156"/>
      <c r="G388" s="158">
        <f>H388+I388+J388+K388</f>
        <v>0</v>
      </c>
      <c r="H388" s="156"/>
      <c r="I388" s="156"/>
      <c r="J388" s="156"/>
      <c r="K388" s="160"/>
    </row>
    <row r="389" spans="1:11" ht="12.75">
      <c r="A389" s="13">
        <f t="shared" si="43"/>
        <v>377</v>
      </c>
      <c r="B389" s="16"/>
      <c r="C389" s="16"/>
      <c r="D389" s="15"/>
      <c r="E389" s="18" t="s">
        <v>137</v>
      </c>
      <c r="F389" s="158"/>
      <c r="G389" s="158"/>
      <c r="H389" s="158"/>
      <c r="I389" s="158"/>
      <c r="J389" s="158"/>
      <c r="K389" s="163"/>
    </row>
    <row r="390" spans="1:11" ht="12.75">
      <c r="A390" s="13">
        <f t="shared" si="43"/>
        <v>378</v>
      </c>
      <c r="B390" s="16"/>
      <c r="C390" s="16"/>
      <c r="D390" s="15"/>
      <c r="E390" s="9" t="s">
        <v>23</v>
      </c>
      <c r="F390" s="157">
        <f>+F391+F394+F395</f>
        <v>0</v>
      </c>
      <c r="G390" s="145">
        <f aca="true" t="shared" si="47" ref="G390:G398">H390+I390+J390+K390</f>
        <v>444</v>
      </c>
      <c r="H390" s="157">
        <f>+H391+H394+H395</f>
        <v>444</v>
      </c>
      <c r="I390" s="157">
        <f>+I391+I394+I395</f>
        <v>0</v>
      </c>
      <c r="J390" s="157">
        <f>+J391+J394+J395</f>
        <v>0</v>
      </c>
      <c r="K390" s="159">
        <f>+K391+K394+K395</f>
        <v>0</v>
      </c>
    </row>
    <row r="391" spans="1:11" ht="12.75">
      <c r="A391" s="13">
        <f t="shared" si="43"/>
        <v>379</v>
      </c>
      <c r="B391" s="16"/>
      <c r="C391" s="19" t="s">
        <v>22</v>
      </c>
      <c r="D391" s="15"/>
      <c r="E391" s="9" t="s">
        <v>21</v>
      </c>
      <c r="F391" s="157">
        <f>+F392+F393</f>
        <v>0</v>
      </c>
      <c r="G391" s="145">
        <f t="shared" si="47"/>
        <v>0</v>
      </c>
      <c r="H391" s="157">
        <f>+H392+H393</f>
        <v>0</v>
      </c>
      <c r="I391" s="157">
        <f>+I392+I393</f>
        <v>0</v>
      </c>
      <c r="J391" s="157">
        <f>+J392+J393</f>
        <v>0</v>
      </c>
      <c r="K391" s="159">
        <f>+K392+K393</f>
        <v>0</v>
      </c>
    </row>
    <row r="392" spans="1:11" ht="12.75">
      <c r="A392" s="13">
        <f t="shared" si="43"/>
        <v>380</v>
      </c>
      <c r="B392" s="16"/>
      <c r="C392" s="16"/>
      <c r="D392" s="17" t="s">
        <v>20</v>
      </c>
      <c r="E392" s="14" t="s">
        <v>19</v>
      </c>
      <c r="F392" s="156">
        <v>0</v>
      </c>
      <c r="G392" s="158">
        <f t="shared" si="47"/>
        <v>0</v>
      </c>
      <c r="H392" s="156">
        <v>0</v>
      </c>
      <c r="I392" s="156">
        <v>0</v>
      </c>
      <c r="J392" s="156">
        <v>0</v>
      </c>
      <c r="K392" s="160">
        <v>0</v>
      </c>
    </row>
    <row r="393" spans="1:11" ht="12.75">
      <c r="A393" s="13">
        <f t="shared" si="43"/>
        <v>381</v>
      </c>
      <c r="B393" s="16"/>
      <c r="C393" s="16"/>
      <c r="D393" s="15">
        <v>50</v>
      </c>
      <c r="E393" s="14" t="s">
        <v>18</v>
      </c>
      <c r="F393" s="156"/>
      <c r="G393" s="158">
        <f t="shared" si="47"/>
        <v>0</v>
      </c>
      <c r="H393" s="156"/>
      <c r="I393" s="156"/>
      <c r="J393" s="156"/>
      <c r="K393" s="160"/>
    </row>
    <row r="394" spans="1:11" ht="12.75">
      <c r="A394" s="13">
        <f t="shared" si="43"/>
        <v>382</v>
      </c>
      <c r="B394" s="16"/>
      <c r="C394" s="19" t="s">
        <v>17</v>
      </c>
      <c r="D394" s="15"/>
      <c r="E394" s="9" t="s">
        <v>16</v>
      </c>
      <c r="F394" s="156">
        <v>0</v>
      </c>
      <c r="G394" s="158">
        <f t="shared" si="47"/>
        <v>0</v>
      </c>
      <c r="H394" s="156">
        <v>0</v>
      </c>
      <c r="I394" s="156">
        <v>0</v>
      </c>
      <c r="J394" s="156">
        <v>0</v>
      </c>
      <c r="K394" s="160">
        <v>0</v>
      </c>
    </row>
    <row r="395" spans="1:11" ht="12.75">
      <c r="A395" s="13">
        <f t="shared" si="43"/>
        <v>383</v>
      </c>
      <c r="B395" s="16"/>
      <c r="C395" s="19" t="s">
        <v>12</v>
      </c>
      <c r="D395" s="15"/>
      <c r="E395" s="9" t="s">
        <v>15</v>
      </c>
      <c r="F395" s="157">
        <f>+F396+F397</f>
        <v>0</v>
      </c>
      <c r="G395" s="145">
        <f t="shared" si="47"/>
        <v>444</v>
      </c>
      <c r="H395" s="157">
        <f>+H396+H397</f>
        <v>444</v>
      </c>
      <c r="I395" s="157">
        <f>+I396+I397</f>
        <v>0</v>
      </c>
      <c r="J395" s="157">
        <f>+J396+J397</f>
        <v>0</v>
      </c>
      <c r="K395" s="159">
        <f>+K396+K397</f>
        <v>0</v>
      </c>
    </row>
    <row r="396" spans="1:11" ht="12.75">
      <c r="A396" s="13">
        <f t="shared" si="43"/>
        <v>384</v>
      </c>
      <c r="B396" s="16"/>
      <c r="C396" s="16"/>
      <c r="D396" s="17" t="s">
        <v>14</v>
      </c>
      <c r="E396" s="14" t="s">
        <v>13</v>
      </c>
      <c r="F396" s="156"/>
      <c r="G396" s="158">
        <f t="shared" si="47"/>
        <v>444</v>
      </c>
      <c r="H396" s="156">
        <v>444</v>
      </c>
      <c r="I396" s="156"/>
      <c r="J396" s="156"/>
      <c r="K396" s="156"/>
    </row>
    <row r="397" spans="1:11" ht="12.75">
      <c r="A397" s="13">
        <f t="shared" si="43"/>
        <v>385</v>
      </c>
      <c r="B397" s="16"/>
      <c r="C397" s="16"/>
      <c r="D397" s="17" t="s">
        <v>12</v>
      </c>
      <c r="E397" s="14" t="s">
        <v>136</v>
      </c>
      <c r="F397" s="156">
        <v>0</v>
      </c>
      <c r="G397" s="158">
        <f t="shared" si="47"/>
        <v>0</v>
      </c>
      <c r="H397" s="156">
        <v>0</v>
      </c>
      <c r="I397" s="156"/>
      <c r="J397" s="156"/>
      <c r="K397" s="160"/>
    </row>
    <row r="398" spans="1:11" ht="12.75">
      <c r="A398" s="13">
        <f t="shared" si="43"/>
        <v>386</v>
      </c>
      <c r="B398" s="16"/>
      <c r="C398" s="16"/>
      <c r="D398" s="15"/>
      <c r="E398" s="192" t="s">
        <v>135</v>
      </c>
      <c r="F398" s="157">
        <f>+F400+F488</f>
        <v>0</v>
      </c>
      <c r="G398" s="145">
        <f t="shared" si="47"/>
        <v>0</v>
      </c>
      <c r="H398" s="157">
        <f>+H400+H488</f>
        <v>0</v>
      </c>
      <c r="I398" s="157">
        <f>+I400+I488</f>
        <v>0</v>
      </c>
      <c r="J398" s="157">
        <f>+J400+J488</f>
        <v>0</v>
      </c>
      <c r="K398" s="159">
        <f>+K400+K488</f>
        <v>0</v>
      </c>
    </row>
    <row r="399" spans="1:11" ht="12.75">
      <c r="A399" s="13">
        <f t="shared" si="43"/>
        <v>387</v>
      </c>
      <c r="B399" s="16" t="s">
        <v>131</v>
      </c>
      <c r="C399" s="16" t="s">
        <v>130</v>
      </c>
      <c r="D399" s="20" t="s">
        <v>129</v>
      </c>
      <c r="E399" s="14"/>
      <c r="F399" s="158"/>
      <c r="G399" s="158"/>
      <c r="H399" s="158"/>
      <c r="I399" s="158"/>
      <c r="J399" s="158"/>
      <c r="K399" s="163"/>
    </row>
    <row r="400" spans="1:11" ht="12.75">
      <c r="A400" s="13">
        <f aca="true" t="shared" si="48" ref="A400:A463">A399+1</f>
        <v>388</v>
      </c>
      <c r="B400" s="16"/>
      <c r="C400" s="16"/>
      <c r="D400" s="15"/>
      <c r="E400" s="18" t="s">
        <v>128</v>
      </c>
      <c r="F400" s="157">
        <f>+F401+F435+F477+F480+F481</f>
        <v>0</v>
      </c>
      <c r="G400" s="145">
        <f aca="true" t="shared" si="49" ref="G400:G463">H400+I400+J400+K400</f>
        <v>0</v>
      </c>
      <c r="H400" s="157">
        <f>+H401+H435+H477+H480+H481</f>
        <v>0</v>
      </c>
      <c r="I400" s="157">
        <f>+I401+I435+I477+I480+I481</f>
        <v>0</v>
      </c>
      <c r="J400" s="157">
        <f>+J401+J435+J477+J480+J481</f>
        <v>0</v>
      </c>
      <c r="K400" s="157">
        <f>+K401+K435+K477+K480+K481</f>
        <v>0</v>
      </c>
    </row>
    <row r="401" spans="1:11" ht="12.75">
      <c r="A401" s="13">
        <f t="shared" si="48"/>
        <v>389</v>
      </c>
      <c r="B401" s="16"/>
      <c r="C401" s="16">
        <v>10</v>
      </c>
      <c r="D401" s="15"/>
      <c r="E401" s="18" t="s">
        <v>127</v>
      </c>
      <c r="F401" s="157">
        <f>+F402+F420+F427</f>
        <v>0</v>
      </c>
      <c r="G401" s="145">
        <f t="shared" si="49"/>
        <v>0</v>
      </c>
      <c r="H401" s="157">
        <f>+H402+H420+H427</f>
        <v>0</v>
      </c>
      <c r="I401" s="157">
        <f>+I402+I420+I427</f>
        <v>0</v>
      </c>
      <c r="J401" s="157">
        <f>+J402+J420+J427</f>
        <v>0</v>
      </c>
      <c r="K401" s="159">
        <f>+K402+K420+K427</f>
        <v>0</v>
      </c>
    </row>
    <row r="402" spans="1:11" ht="12.75">
      <c r="A402" s="13">
        <f t="shared" si="48"/>
        <v>390</v>
      </c>
      <c r="B402" s="16"/>
      <c r="C402" s="19" t="s">
        <v>14</v>
      </c>
      <c r="D402" s="15"/>
      <c r="E402" s="18" t="s">
        <v>126</v>
      </c>
      <c r="F402" s="157">
        <f>+F403+F404+F405+F406+F407+F408+F409+F410+F411+F412+F413+F414+F415+F416+F417+F418+F419</f>
        <v>0</v>
      </c>
      <c r="G402" s="145">
        <f t="shared" si="49"/>
        <v>0</v>
      </c>
      <c r="H402" s="157">
        <f>+H403+H404+H405+H406+H407+H408+H409+H410+H411+H412+H413+H414+H415+H416+H417+H418+H419</f>
        <v>0</v>
      </c>
      <c r="I402" s="157">
        <f>+I403+I404+I405+I406+I407+I408+I409+I410+I411+I412+I413+I414+I415+I416+I417+I418+I419</f>
        <v>0</v>
      </c>
      <c r="J402" s="157">
        <f>+J403+J404+J405+J406+J407+J408+J409+J410+J411+J412+J413+J414+J415+J416+J417+J418+J419</f>
        <v>0</v>
      </c>
      <c r="K402" s="159">
        <f>+K403+K404+K405+K406+K407+K408+K409+K410+K411+K412+K413+K414+K415+K416+K417+K418+K419</f>
        <v>0</v>
      </c>
    </row>
    <row r="403" spans="1:11" ht="12.75">
      <c r="A403" s="13">
        <f t="shared" si="48"/>
        <v>391</v>
      </c>
      <c r="B403" s="16"/>
      <c r="C403" s="16"/>
      <c r="D403" s="17" t="s">
        <v>14</v>
      </c>
      <c r="E403" s="14" t="s">
        <v>125</v>
      </c>
      <c r="F403" s="156"/>
      <c r="G403" s="158">
        <f t="shared" si="49"/>
        <v>0</v>
      </c>
      <c r="H403" s="156"/>
      <c r="I403" s="156"/>
      <c r="J403" s="156"/>
      <c r="K403" s="160"/>
    </row>
    <row r="404" spans="1:11" ht="12.75">
      <c r="A404" s="13">
        <f t="shared" si="48"/>
        <v>392</v>
      </c>
      <c r="B404" s="16"/>
      <c r="C404" s="16"/>
      <c r="D404" s="17" t="s">
        <v>20</v>
      </c>
      <c r="E404" s="14" t="s">
        <v>124</v>
      </c>
      <c r="F404" s="156"/>
      <c r="G404" s="158">
        <f t="shared" si="49"/>
        <v>0</v>
      </c>
      <c r="H404" s="156"/>
      <c r="I404" s="156"/>
      <c r="J404" s="156"/>
      <c r="K404" s="160"/>
    </row>
    <row r="405" spans="1:11" ht="12.75">
      <c r="A405" s="13">
        <f t="shared" si="48"/>
        <v>393</v>
      </c>
      <c r="B405" s="16"/>
      <c r="C405" s="16"/>
      <c r="D405" s="17" t="s">
        <v>30</v>
      </c>
      <c r="E405" s="14" t="s">
        <v>123</v>
      </c>
      <c r="F405" s="156"/>
      <c r="G405" s="158">
        <f t="shared" si="49"/>
        <v>0</v>
      </c>
      <c r="H405" s="156"/>
      <c r="I405" s="156"/>
      <c r="J405" s="156"/>
      <c r="K405" s="160"/>
    </row>
    <row r="406" spans="1:11" ht="12.75">
      <c r="A406" s="13">
        <f t="shared" si="48"/>
        <v>394</v>
      </c>
      <c r="B406" s="16"/>
      <c r="C406" s="16"/>
      <c r="D406" s="17" t="s">
        <v>22</v>
      </c>
      <c r="E406" s="14" t="s">
        <v>122</v>
      </c>
      <c r="F406" s="156"/>
      <c r="G406" s="158">
        <f t="shared" si="49"/>
        <v>0</v>
      </c>
      <c r="H406" s="156"/>
      <c r="I406" s="156"/>
      <c r="J406" s="156"/>
      <c r="K406" s="160"/>
    </row>
    <row r="407" spans="1:11" ht="12.75">
      <c r="A407" s="13">
        <f t="shared" si="48"/>
        <v>395</v>
      </c>
      <c r="B407" s="16"/>
      <c r="C407" s="16"/>
      <c r="D407" s="17" t="s">
        <v>17</v>
      </c>
      <c r="E407" s="14" t="s">
        <v>121</v>
      </c>
      <c r="F407" s="156"/>
      <c r="G407" s="158">
        <f t="shared" si="49"/>
        <v>0</v>
      </c>
      <c r="H407" s="156"/>
      <c r="I407" s="156"/>
      <c r="J407" s="156"/>
      <c r="K407" s="160"/>
    </row>
    <row r="408" spans="1:11" ht="12.75">
      <c r="A408" s="13">
        <f t="shared" si="48"/>
        <v>396</v>
      </c>
      <c r="B408" s="16"/>
      <c r="C408" s="16"/>
      <c r="D408" s="17" t="s">
        <v>12</v>
      </c>
      <c r="E408" s="14" t="s">
        <v>120</v>
      </c>
      <c r="F408" s="156"/>
      <c r="G408" s="158">
        <f t="shared" si="49"/>
        <v>0</v>
      </c>
      <c r="H408" s="156"/>
      <c r="I408" s="156"/>
      <c r="J408" s="156"/>
      <c r="K408" s="160"/>
    </row>
    <row r="409" spans="1:11" ht="12.75">
      <c r="A409" s="13">
        <f t="shared" si="48"/>
        <v>397</v>
      </c>
      <c r="B409" s="16"/>
      <c r="C409" s="16"/>
      <c r="D409" s="17" t="s">
        <v>85</v>
      </c>
      <c r="E409" s="14" t="s">
        <v>119</v>
      </c>
      <c r="F409" s="156"/>
      <c r="G409" s="158">
        <f t="shared" si="49"/>
        <v>0</v>
      </c>
      <c r="H409" s="156"/>
      <c r="I409" s="156"/>
      <c r="J409" s="156"/>
      <c r="K409" s="160"/>
    </row>
    <row r="410" spans="1:11" ht="12.75">
      <c r="A410" s="13">
        <f t="shared" si="48"/>
        <v>398</v>
      </c>
      <c r="B410" s="16"/>
      <c r="C410" s="16"/>
      <c r="D410" s="17" t="s">
        <v>83</v>
      </c>
      <c r="E410" s="14" t="s">
        <v>118</v>
      </c>
      <c r="F410" s="156"/>
      <c r="G410" s="158">
        <f t="shared" si="49"/>
        <v>0</v>
      </c>
      <c r="H410" s="156"/>
      <c r="I410" s="156"/>
      <c r="J410" s="156"/>
      <c r="K410" s="160"/>
    </row>
    <row r="411" spans="1:11" ht="12.75">
      <c r="A411" s="13">
        <f t="shared" si="48"/>
        <v>399</v>
      </c>
      <c r="B411" s="16"/>
      <c r="C411" s="16"/>
      <c r="D411" s="17" t="s">
        <v>51</v>
      </c>
      <c r="E411" s="14" t="s">
        <v>117</v>
      </c>
      <c r="F411" s="156"/>
      <c r="G411" s="158">
        <f t="shared" si="49"/>
        <v>0</v>
      </c>
      <c r="H411" s="156"/>
      <c r="I411" s="156"/>
      <c r="J411" s="156"/>
      <c r="K411" s="160"/>
    </row>
    <row r="412" spans="1:11" ht="12.75">
      <c r="A412" s="13">
        <f t="shared" si="48"/>
        <v>400</v>
      </c>
      <c r="B412" s="16"/>
      <c r="C412" s="16"/>
      <c r="D412" s="15">
        <v>10</v>
      </c>
      <c r="E412" s="14" t="s">
        <v>116</v>
      </c>
      <c r="F412" s="156"/>
      <c r="G412" s="158">
        <f t="shared" si="49"/>
        <v>0</v>
      </c>
      <c r="H412" s="156"/>
      <c r="I412" s="156"/>
      <c r="J412" s="156"/>
      <c r="K412" s="160"/>
    </row>
    <row r="413" spans="1:11" ht="12.75">
      <c r="A413" s="13">
        <f t="shared" si="48"/>
        <v>401</v>
      </c>
      <c r="B413" s="16"/>
      <c r="C413" s="16"/>
      <c r="D413" s="15">
        <v>11</v>
      </c>
      <c r="E413" s="14" t="s">
        <v>115</v>
      </c>
      <c r="F413" s="156"/>
      <c r="G413" s="158">
        <f t="shared" si="49"/>
        <v>0</v>
      </c>
      <c r="H413" s="156"/>
      <c r="I413" s="156"/>
      <c r="J413" s="156"/>
      <c r="K413" s="160"/>
    </row>
    <row r="414" spans="1:11" ht="12.75">
      <c r="A414" s="13">
        <f t="shared" si="48"/>
        <v>402</v>
      </c>
      <c r="B414" s="16"/>
      <c r="C414" s="16"/>
      <c r="D414" s="15">
        <v>12</v>
      </c>
      <c r="E414" s="14" t="s">
        <v>114</v>
      </c>
      <c r="F414" s="156"/>
      <c r="G414" s="158">
        <f t="shared" si="49"/>
        <v>0</v>
      </c>
      <c r="H414" s="156"/>
      <c r="I414" s="156"/>
      <c r="J414" s="156"/>
      <c r="K414" s="160"/>
    </row>
    <row r="415" spans="1:11" ht="12.75">
      <c r="A415" s="13">
        <f t="shared" si="48"/>
        <v>403</v>
      </c>
      <c r="B415" s="16"/>
      <c r="C415" s="16"/>
      <c r="D415" s="15">
        <v>13</v>
      </c>
      <c r="E415" s="14" t="s">
        <v>113</v>
      </c>
      <c r="F415" s="156"/>
      <c r="G415" s="158">
        <f t="shared" si="49"/>
        <v>0</v>
      </c>
      <c r="H415" s="156"/>
      <c r="I415" s="156"/>
      <c r="J415" s="156"/>
      <c r="K415" s="160"/>
    </row>
    <row r="416" spans="1:11" ht="12.75">
      <c r="A416" s="13">
        <f t="shared" si="48"/>
        <v>404</v>
      </c>
      <c r="B416" s="16"/>
      <c r="C416" s="16"/>
      <c r="D416" s="15">
        <v>14</v>
      </c>
      <c r="E416" s="14" t="s">
        <v>112</v>
      </c>
      <c r="F416" s="156"/>
      <c r="G416" s="158">
        <f t="shared" si="49"/>
        <v>0</v>
      </c>
      <c r="H416" s="156"/>
      <c r="I416" s="156"/>
      <c r="J416" s="156"/>
      <c r="K416" s="160"/>
    </row>
    <row r="417" spans="1:11" ht="12.75">
      <c r="A417" s="13">
        <f t="shared" si="48"/>
        <v>405</v>
      </c>
      <c r="B417" s="16"/>
      <c r="C417" s="16"/>
      <c r="D417" s="15">
        <v>15</v>
      </c>
      <c r="E417" s="14" t="s">
        <v>111</v>
      </c>
      <c r="F417" s="156"/>
      <c r="G417" s="158">
        <f t="shared" si="49"/>
        <v>0</v>
      </c>
      <c r="H417" s="156"/>
      <c r="I417" s="156"/>
      <c r="J417" s="156"/>
      <c r="K417" s="160"/>
    </row>
    <row r="418" spans="1:11" ht="12.75">
      <c r="A418" s="13">
        <f t="shared" si="48"/>
        <v>406</v>
      </c>
      <c r="B418" s="16"/>
      <c r="C418" s="16"/>
      <c r="D418" s="15">
        <v>16</v>
      </c>
      <c r="E418" s="14" t="s">
        <v>110</v>
      </c>
      <c r="F418" s="156"/>
      <c r="G418" s="158">
        <f t="shared" si="49"/>
        <v>0</v>
      </c>
      <c r="H418" s="156"/>
      <c r="I418" s="156"/>
      <c r="J418" s="156"/>
      <c r="K418" s="160"/>
    </row>
    <row r="419" spans="1:11" ht="12.75">
      <c r="A419" s="13">
        <f t="shared" si="48"/>
        <v>407</v>
      </c>
      <c r="B419" s="16"/>
      <c r="C419" s="16"/>
      <c r="D419" s="15">
        <v>30</v>
      </c>
      <c r="E419" s="14" t="s">
        <v>109</v>
      </c>
      <c r="F419" s="156"/>
      <c r="G419" s="158">
        <f t="shared" si="49"/>
        <v>0</v>
      </c>
      <c r="H419" s="156"/>
      <c r="I419" s="156"/>
      <c r="J419" s="156"/>
      <c r="K419" s="160"/>
    </row>
    <row r="420" spans="1:11" ht="12.75">
      <c r="A420" s="13">
        <f t="shared" si="48"/>
        <v>408</v>
      </c>
      <c r="B420" s="16"/>
      <c r="C420" s="19" t="s">
        <v>20</v>
      </c>
      <c r="D420" s="15"/>
      <c r="E420" s="18" t="s">
        <v>108</v>
      </c>
      <c r="F420" s="157">
        <f>+F421+F422+F423+F424+F425+F426</f>
        <v>0</v>
      </c>
      <c r="G420" s="145">
        <f t="shared" si="49"/>
        <v>0</v>
      </c>
      <c r="H420" s="157">
        <f>+H421+H422+H423+H424+H425+H426</f>
        <v>0</v>
      </c>
      <c r="I420" s="157">
        <f>+I421+I422+I423+I424+I425+I426</f>
        <v>0</v>
      </c>
      <c r="J420" s="157">
        <f>+J421+J422+J423+J424+J425+J426</f>
        <v>0</v>
      </c>
      <c r="K420" s="159">
        <f>+K421+K422+K423+K424+K425+K426</f>
        <v>0</v>
      </c>
    </row>
    <row r="421" spans="1:11" ht="12.75">
      <c r="A421" s="13">
        <f t="shared" si="48"/>
        <v>409</v>
      </c>
      <c r="B421" s="16"/>
      <c r="C421" s="16"/>
      <c r="D421" s="17" t="s">
        <v>14</v>
      </c>
      <c r="E421" s="14" t="s">
        <v>107</v>
      </c>
      <c r="F421" s="156"/>
      <c r="G421" s="158">
        <f t="shared" si="49"/>
        <v>0</v>
      </c>
      <c r="H421" s="156"/>
      <c r="I421" s="156"/>
      <c r="J421" s="156"/>
      <c r="K421" s="160"/>
    </row>
    <row r="422" spans="1:11" ht="12.75">
      <c r="A422" s="13">
        <f t="shared" si="48"/>
        <v>410</v>
      </c>
      <c r="B422" s="16"/>
      <c r="C422" s="16"/>
      <c r="D422" s="17" t="s">
        <v>20</v>
      </c>
      <c r="E422" s="14" t="s">
        <v>106</v>
      </c>
      <c r="F422" s="156"/>
      <c r="G422" s="158">
        <f t="shared" si="49"/>
        <v>0</v>
      </c>
      <c r="H422" s="156"/>
      <c r="I422" s="156"/>
      <c r="J422" s="156"/>
      <c r="K422" s="160"/>
    </row>
    <row r="423" spans="1:11" ht="12.75">
      <c r="A423" s="13">
        <f t="shared" si="48"/>
        <v>411</v>
      </c>
      <c r="B423" s="16"/>
      <c r="C423" s="16"/>
      <c r="D423" s="17" t="s">
        <v>30</v>
      </c>
      <c r="E423" s="14" t="s">
        <v>105</v>
      </c>
      <c r="F423" s="156"/>
      <c r="G423" s="158">
        <f t="shared" si="49"/>
        <v>0</v>
      </c>
      <c r="H423" s="156"/>
      <c r="I423" s="156"/>
      <c r="J423" s="156"/>
      <c r="K423" s="160"/>
    </row>
    <row r="424" spans="1:11" ht="12.75">
      <c r="A424" s="13">
        <f t="shared" si="48"/>
        <v>412</v>
      </c>
      <c r="B424" s="16"/>
      <c r="C424" s="16"/>
      <c r="D424" s="17" t="s">
        <v>22</v>
      </c>
      <c r="E424" s="14" t="s">
        <v>104</v>
      </c>
      <c r="F424" s="156"/>
      <c r="G424" s="158">
        <f t="shared" si="49"/>
        <v>0</v>
      </c>
      <c r="H424" s="156"/>
      <c r="I424" s="156"/>
      <c r="J424" s="156"/>
      <c r="K424" s="160"/>
    </row>
    <row r="425" spans="1:11" ht="12.75">
      <c r="A425" s="13">
        <f t="shared" si="48"/>
        <v>413</v>
      </c>
      <c r="B425" s="16"/>
      <c r="C425" s="16"/>
      <c r="D425" s="17" t="s">
        <v>17</v>
      </c>
      <c r="E425" s="14" t="s">
        <v>103</v>
      </c>
      <c r="F425" s="156"/>
      <c r="G425" s="158">
        <f t="shared" si="49"/>
        <v>0</v>
      </c>
      <c r="H425" s="156"/>
      <c r="I425" s="156"/>
      <c r="J425" s="156"/>
      <c r="K425" s="160"/>
    </row>
    <row r="426" spans="1:11" ht="12.75">
      <c r="A426" s="13">
        <f t="shared" si="48"/>
        <v>414</v>
      </c>
      <c r="B426" s="16"/>
      <c r="C426" s="16"/>
      <c r="D426" s="15">
        <v>30</v>
      </c>
      <c r="E426" s="14" t="s">
        <v>102</v>
      </c>
      <c r="F426" s="156"/>
      <c r="G426" s="158">
        <f t="shared" si="49"/>
        <v>0</v>
      </c>
      <c r="H426" s="156"/>
      <c r="I426" s="156"/>
      <c r="J426" s="156"/>
      <c r="K426" s="160"/>
    </row>
    <row r="427" spans="1:11" ht="12.75">
      <c r="A427" s="13">
        <f t="shared" si="48"/>
        <v>415</v>
      </c>
      <c r="B427" s="16"/>
      <c r="C427" s="19" t="s">
        <v>30</v>
      </c>
      <c r="D427" s="15"/>
      <c r="E427" s="18" t="s">
        <v>101</v>
      </c>
      <c r="F427" s="157">
        <f>+F428+F429+F430+F431+F432+F433+F434</f>
        <v>0</v>
      </c>
      <c r="G427" s="145">
        <f t="shared" si="49"/>
        <v>0</v>
      </c>
      <c r="H427" s="157">
        <f>+H428+H429+H430+H431+H432+H433+H434</f>
        <v>0</v>
      </c>
      <c r="I427" s="157">
        <f>+I428+I429+I430+I431+I432+I433+I434</f>
        <v>0</v>
      </c>
      <c r="J427" s="157">
        <f>+J428+J429+J430+J431+J432+J433+J434</f>
        <v>0</v>
      </c>
      <c r="K427" s="159">
        <f>+K428+K429+K430+K431+K432+K433+K434</f>
        <v>0</v>
      </c>
    </row>
    <row r="428" spans="1:11" ht="12.75">
      <c r="A428" s="13">
        <f t="shared" si="48"/>
        <v>416</v>
      </c>
      <c r="B428" s="16"/>
      <c r="C428" s="16"/>
      <c r="D428" s="17" t="s">
        <v>14</v>
      </c>
      <c r="E428" s="14" t="s">
        <v>100</v>
      </c>
      <c r="F428" s="156"/>
      <c r="G428" s="158">
        <f t="shared" si="49"/>
        <v>0</v>
      </c>
      <c r="H428" s="156"/>
      <c r="I428" s="156"/>
      <c r="J428" s="156"/>
      <c r="K428" s="160"/>
    </row>
    <row r="429" spans="1:11" ht="12.75">
      <c r="A429" s="13">
        <f t="shared" si="48"/>
        <v>417</v>
      </c>
      <c r="B429" s="16"/>
      <c r="C429" s="16"/>
      <c r="D429" s="17" t="s">
        <v>20</v>
      </c>
      <c r="E429" s="14" t="s">
        <v>99</v>
      </c>
      <c r="F429" s="156"/>
      <c r="G429" s="158">
        <f t="shared" si="49"/>
        <v>0</v>
      </c>
      <c r="H429" s="156"/>
      <c r="I429" s="156"/>
      <c r="J429" s="156"/>
      <c r="K429" s="160"/>
    </row>
    <row r="430" spans="1:11" ht="12.75">
      <c r="A430" s="13">
        <f t="shared" si="48"/>
        <v>418</v>
      </c>
      <c r="B430" s="16"/>
      <c r="C430" s="16"/>
      <c r="D430" s="17" t="s">
        <v>30</v>
      </c>
      <c r="E430" s="14" t="s">
        <v>98</v>
      </c>
      <c r="F430" s="156"/>
      <c r="G430" s="158">
        <f t="shared" si="49"/>
        <v>0</v>
      </c>
      <c r="H430" s="156"/>
      <c r="I430" s="156"/>
      <c r="J430" s="156"/>
      <c r="K430" s="160"/>
    </row>
    <row r="431" spans="1:11" ht="12.75">
      <c r="A431" s="13">
        <f t="shared" si="48"/>
        <v>419</v>
      </c>
      <c r="B431" s="16"/>
      <c r="C431" s="16"/>
      <c r="D431" s="17" t="s">
        <v>22</v>
      </c>
      <c r="E431" s="14" t="s">
        <v>97</v>
      </c>
      <c r="F431" s="156"/>
      <c r="G431" s="158">
        <f t="shared" si="49"/>
        <v>0</v>
      </c>
      <c r="H431" s="156"/>
      <c r="I431" s="156"/>
      <c r="J431" s="156"/>
      <c r="K431" s="160"/>
    </row>
    <row r="432" spans="1:11" ht="12.75">
      <c r="A432" s="13">
        <f t="shared" si="48"/>
        <v>420</v>
      </c>
      <c r="B432" s="16"/>
      <c r="C432" s="16"/>
      <c r="D432" s="17" t="s">
        <v>17</v>
      </c>
      <c r="E432" s="14" t="s">
        <v>96</v>
      </c>
      <c r="F432" s="156"/>
      <c r="G432" s="158">
        <f t="shared" si="49"/>
        <v>0</v>
      </c>
      <c r="H432" s="156"/>
      <c r="I432" s="156"/>
      <c r="J432" s="156"/>
      <c r="K432" s="160"/>
    </row>
    <row r="433" spans="1:11" ht="12.75">
      <c r="A433" s="13">
        <f t="shared" si="48"/>
        <v>421</v>
      </c>
      <c r="B433" s="16"/>
      <c r="C433" s="16"/>
      <c r="D433" s="17" t="s">
        <v>12</v>
      </c>
      <c r="E433" s="14" t="s">
        <v>95</v>
      </c>
      <c r="F433" s="156"/>
      <c r="G433" s="158">
        <f t="shared" si="49"/>
        <v>0</v>
      </c>
      <c r="H433" s="156"/>
      <c r="I433" s="156"/>
      <c r="J433" s="156"/>
      <c r="K433" s="160"/>
    </row>
    <row r="434" spans="1:11" ht="12.75">
      <c r="A434" s="13">
        <f t="shared" si="48"/>
        <v>422</v>
      </c>
      <c r="B434" s="16"/>
      <c r="C434" s="16"/>
      <c r="D434" s="17" t="s">
        <v>85</v>
      </c>
      <c r="E434" s="14" t="s">
        <v>94</v>
      </c>
      <c r="F434" s="156"/>
      <c r="G434" s="158">
        <f t="shared" si="49"/>
        <v>0</v>
      </c>
      <c r="H434" s="156"/>
      <c r="I434" s="156"/>
      <c r="J434" s="156"/>
      <c r="K434" s="160"/>
    </row>
    <row r="435" spans="1:11" ht="12.75">
      <c r="A435" s="13">
        <f t="shared" si="48"/>
        <v>423</v>
      </c>
      <c r="B435" s="16"/>
      <c r="C435" s="16">
        <v>20</v>
      </c>
      <c r="D435" s="15"/>
      <c r="E435" s="18" t="s">
        <v>134</v>
      </c>
      <c r="F435" s="157">
        <f>+F436+F447+F448+F451+F456+F460+F463+F464+F465+F466+F467+F468+F469+F471</f>
        <v>0</v>
      </c>
      <c r="G435" s="145">
        <f t="shared" si="49"/>
        <v>0</v>
      </c>
      <c r="H435" s="157">
        <f>+H436+H447+H448+H451+H456+H460+H463+H464+H465+H466+H467+H468+H469+H471</f>
        <v>0</v>
      </c>
      <c r="I435" s="157">
        <f>+I436+I447+I448+I451+I456+I460+I463+I464+I465+I466+I467+I468+I469+I471</f>
        <v>0</v>
      </c>
      <c r="J435" s="157">
        <f>+J436+J447+J448+J451+J456+J460+J463+J464+J465+J466+J467+J468+J469+J471</f>
        <v>0</v>
      </c>
      <c r="K435" s="159">
        <f>+K436+K447+K448+K451+K456+K460+K463+K464+K465+K466+K467+K468+K469+K471</f>
        <v>0</v>
      </c>
    </row>
    <row r="436" spans="1:11" ht="12.75">
      <c r="A436" s="13">
        <f t="shared" si="48"/>
        <v>424</v>
      </c>
      <c r="B436" s="16"/>
      <c r="C436" s="19" t="s">
        <v>14</v>
      </c>
      <c r="D436" s="15"/>
      <c r="E436" s="18" t="s">
        <v>92</v>
      </c>
      <c r="F436" s="157">
        <f>+F437+F438+F439+F440+F441+F442+F443+F444+F445+F446</f>
        <v>0</v>
      </c>
      <c r="G436" s="145">
        <f t="shared" si="49"/>
        <v>0</v>
      </c>
      <c r="H436" s="157">
        <f>+H437+H438+H439+H440+H441+H442+H443+H444+H445+H446</f>
        <v>0</v>
      </c>
      <c r="I436" s="157">
        <f>+I437+I438+I439+I440+I441+I442+I443+I444+I445+I446</f>
        <v>0</v>
      </c>
      <c r="J436" s="157">
        <f>+J437+J438+J439+J440+J441+J442+J443+J444+J445+J446</f>
        <v>0</v>
      </c>
      <c r="K436" s="159">
        <f>+K437+K438+K439+K440+K441+K442+K443+K444+K445+K446</f>
        <v>0</v>
      </c>
    </row>
    <row r="437" spans="1:11" ht="12.75">
      <c r="A437" s="13">
        <f t="shared" si="48"/>
        <v>425</v>
      </c>
      <c r="B437" s="16"/>
      <c r="C437" s="16"/>
      <c r="D437" s="17" t="s">
        <v>14</v>
      </c>
      <c r="E437" s="14" t="s">
        <v>91</v>
      </c>
      <c r="F437" s="156"/>
      <c r="G437" s="158">
        <f t="shared" si="49"/>
        <v>0</v>
      </c>
      <c r="H437" s="156"/>
      <c r="I437" s="156"/>
      <c r="J437" s="156"/>
      <c r="K437" s="160"/>
    </row>
    <row r="438" spans="1:11" ht="12.75">
      <c r="A438" s="13">
        <f t="shared" si="48"/>
        <v>426</v>
      </c>
      <c r="B438" s="16"/>
      <c r="C438" s="16"/>
      <c r="D438" s="17" t="s">
        <v>20</v>
      </c>
      <c r="E438" s="14" t="s">
        <v>90</v>
      </c>
      <c r="F438" s="156"/>
      <c r="G438" s="158">
        <f t="shared" si="49"/>
        <v>0</v>
      </c>
      <c r="H438" s="156"/>
      <c r="I438" s="156"/>
      <c r="J438" s="156"/>
      <c r="K438" s="160"/>
    </row>
    <row r="439" spans="1:11" ht="12.75">
      <c r="A439" s="13">
        <f t="shared" si="48"/>
        <v>427</v>
      </c>
      <c r="B439" s="16"/>
      <c r="C439" s="16"/>
      <c r="D439" s="17" t="s">
        <v>30</v>
      </c>
      <c r="E439" s="14" t="s">
        <v>89</v>
      </c>
      <c r="F439" s="156"/>
      <c r="G439" s="158">
        <f t="shared" si="49"/>
        <v>0</v>
      </c>
      <c r="H439" s="156"/>
      <c r="I439" s="156"/>
      <c r="J439" s="156"/>
      <c r="K439" s="160"/>
    </row>
    <row r="440" spans="1:11" ht="12.75">
      <c r="A440" s="13">
        <f t="shared" si="48"/>
        <v>428</v>
      </c>
      <c r="B440" s="16"/>
      <c r="C440" s="16"/>
      <c r="D440" s="17" t="s">
        <v>22</v>
      </c>
      <c r="E440" s="14" t="s">
        <v>88</v>
      </c>
      <c r="F440" s="156"/>
      <c r="G440" s="158">
        <f t="shared" si="49"/>
        <v>0</v>
      </c>
      <c r="H440" s="156"/>
      <c r="I440" s="156"/>
      <c r="J440" s="156"/>
      <c r="K440" s="160"/>
    </row>
    <row r="441" spans="1:11" ht="12.75">
      <c r="A441" s="13">
        <f t="shared" si="48"/>
        <v>429</v>
      </c>
      <c r="B441" s="16"/>
      <c r="C441" s="16"/>
      <c r="D441" s="17" t="s">
        <v>17</v>
      </c>
      <c r="E441" s="14" t="s">
        <v>87</v>
      </c>
      <c r="F441" s="156"/>
      <c r="G441" s="158">
        <f t="shared" si="49"/>
        <v>0</v>
      </c>
      <c r="H441" s="156"/>
      <c r="I441" s="156"/>
      <c r="J441" s="156"/>
      <c r="K441" s="160"/>
    </row>
    <row r="442" spans="1:11" ht="12.75">
      <c r="A442" s="13">
        <f t="shared" si="48"/>
        <v>430</v>
      </c>
      <c r="B442" s="16"/>
      <c r="C442" s="16"/>
      <c r="D442" s="17" t="s">
        <v>12</v>
      </c>
      <c r="E442" s="14" t="s">
        <v>86</v>
      </c>
      <c r="F442" s="156"/>
      <c r="G442" s="158">
        <f t="shared" si="49"/>
        <v>0</v>
      </c>
      <c r="H442" s="156"/>
      <c r="I442" s="156"/>
      <c r="J442" s="156"/>
      <c r="K442" s="160"/>
    </row>
    <row r="443" spans="1:11" ht="12.75">
      <c r="A443" s="13">
        <f t="shared" si="48"/>
        <v>431</v>
      </c>
      <c r="B443" s="16"/>
      <c r="C443" s="16"/>
      <c r="D443" s="17" t="s">
        <v>85</v>
      </c>
      <c r="E443" s="14" t="s">
        <v>84</v>
      </c>
      <c r="F443" s="156"/>
      <c r="G443" s="158">
        <f t="shared" si="49"/>
        <v>0</v>
      </c>
      <c r="H443" s="156"/>
      <c r="I443" s="156"/>
      <c r="J443" s="156"/>
      <c r="K443" s="160"/>
    </row>
    <row r="444" spans="1:11" ht="12.75">
      <c r="A444" s="13">
        <f t="shared" si="48"/>
        <v>432</v>
      </c>
      <c r="B444" s="16"/>
      <c r="C444" s="16"/>
      <c r="D444" s="17" t="s">
        <v>83</v>
      </c>
      <c r="E444" s="14" t="s">
        <v>82</v>
      </c>
      <c r="F444" s="156"/>
      <c r="G444" s="158">
        <f t="shared" si="49"/>
        <v>0</v>
      </c>
      <c r="H444" s="156"/>
      <c r="I444" s="156"/>
      <c r="J444" s="156"/>
      <c r="K444" s="160"/>
    </row>
    <row r="445" spans="1:11" ht="12.75">
      <c r="A445" s="13">
        <f t="shared" si="48"/>
        <v>433</v>
      </c>
      <c r="B445" s="16"/>
      <c r="C445" s="16"/>
      <c r="D445" s="17" t="s">
        <v>51</v>
      </c>
      <c r="E445" s="14" t="s">
        <v>81</v>
      </c>
      <c r="F445" s="156"/>
      <c r="G445" s="158">
        <f t="shared" si="49"/>
        <v>0</v>
      </c>
      <c r="H445" s="156"/>
      <c r="I445" s="156"/>
      <c r="J445" s="156"/>
      <c r="K445" s="160"/>
    </row>
    <row r="446" spans="1:11" ht="12.75">
      <c r="A446" s="13">
        <f t="shared" si="48"/>
        <v>434</v>
      </c>
      <c r="B446" s="16"/>
      <c r="C446" s="16"/>
      <c r="D446" s="15">
        <v>30</v>
      </c>
      <c r="E446" s="14" t="s">
        <v>80</v>
      </c>
      <c r="F446" s="156"/>
      <c r="G446" s="158">
        <f t="shared" si="49"/>
        <v>0</v>
      </c>
      <c r="H446" s="156"/>
      <c r="I446" s="156"/>
      <c r="J446" s="156"/>
      <c r="K446" s="160"/>
    </row>
    <row r="447" spans="1:11" ht="12.75">
      <c r="A447" s="13">
        <f t="shared" si="48"/>
        <v>435</v>
      </c>
      <c r="B447" s="16"/>
      <c r="C447" s="19" t="s">
        <v>20</v>
      </c>
      <c r="D447" s="20"/>
      <c r="E447" s="9" t="s">
        <v>79</v>
      </c>
      <c r="F447" s="156"/>
      <c r="G447" s="158">
        <f t="shared" si="49"/>
        <v>0</v>
      </c>
      <c r="H447" s="156"/>
      <c r="I447" s="156"/>
      <c r="J447" s="156"/>
      <c r="K447" s="160"/>
    </row>
    <row r="448" spans="1:11" ht="12.75">
      <c r="A448" s="13">
        <f t="shared" si="48"/>
        <v>436</v>
      </c>
      <c r="B448" s="16"/>
      <c r="C448" s="19" t="s">
        <v>30</v>
      </c>
      <c r="D448" s="20"/>
      <c r="E448" s="9" t="s">
        <v>78</v>
      </c>
      <c r="F448" s="157">
        <f>+F449+F450</f>
        <v>0</v>
      </c>
      <c r="G448" s="145">
        <f t="shared" si="49"/>
        <v>0</v>
      </c>
      <c r="H448" s="157">
        <f>+H449+H450</f>
        <v>0</v>
      </c>
      <c r="I448" s="157">
        <f>+I449+I450</f>
        <v>0</v>
      </c>
      <c r="J448" s="157">
        <f>+J449+J450</f>
        <v>0</v>
      </c>
      <c r="K448" s="159">
        <f>+K449+K450</f>
        <v>0</v>
      </c>
    </row>
    <row r="449" spans="1:11" ht="12.75">
      <c r="A449" s="13">
        <f t="shared" si="48"/>
        <v>437</v>
      </c>
      <c r="B449" s="16"/>
      <c r="C449" s="16"/>
      <c r="D449" s="17" t="s">
        <v>14</v>
      </c>
      <c r="E449" s="14" t="s">
        <v>77</v>
      </c>
      <c r="F449" s="156"/>
      <c r="G449" s="158">
        <f t="shared" si="49"/>
        <v>0</v>
      </c>
      <c r="H449" s="156"/>
      <c r="I449" s="156"/>
      <c r="J449" s="156"/>
      <c r="K449" s="160"/>
    </row>
    <row r="450" spans="1:11" ht="12.75">
      <c r="A450" s="13">
        <f t="shared" si="48"/>
        <v>438</v>
      </c>
      <c r="B450" s="16"/>
      <c r="C450" s="16"/>
      <c r="D450" s="17" t="s">
        <v>20</v>
      </c>
      <c r="E450" s="14" t="s">
        <v>76</v>
      </c>
      <c r="F450" s="156"/>
      <c r="G450" s="158">
        <f t="shared" si="49"/>
        <v>0</v>
      </c>
      <c r="H450" s="156"/>
      <c r="I450" s="156"/>
      <c r="J450" s="156"/>
      <c r="K450" s="160"/>
    </row>
    <row r="451" spans="1:11" ht="12.75">
      <c r="A451" s="13">
        <f t="shared" si="48"/>
        <v>439</v>
      </c>
      <c r="B451" s="16"/>
      <c r="C451" s="19" t="s">
        <v>22</v>
      </c>
      <c r="D451" s="15"/>
      <c r="E451" s="9" t="s">
        <v>75</v>
      </c>
      <c r="F451" s="157">
        <f>+F452+F453+F454+F455</f>
        <v>0</v>
      </c>
      <c r="G451" s="145">
        <f t="shared" si="49"/>
        <v>0</v>
      </c>
      <c r="H451" s="157">
        <f>+H452+H453+H454+H455</f>
        <v>0</v>
      </c>
      <c r="I451" s="157">
        <f>+I452+I453+I454+I455</f>
        <v>0</v>
      </c>
      <c r="J451" s="157">
        <f>+J452+J453+J454+J455</f>
        <v>0</v>
      </c>
      <c r="K451" s="159">
        <f>+K452+K453+K454+K455</f>
        <v>0</v>
      </c>
    </row>
    <row r="452" spans="1:11" ht="12.75">
      <c r="A452" s="13">
        <f t="shared" si="48"/>
        <v>440</v>
      </c>
      <c r="B452" s="16"/>
      <c r="C452" s="16"/>
      <c r="D452" s="17" t="s">
        <v>14</v>
      </c>
      <c r="E452" s="14" t="s">
        <v>74</v>
      </c>
      <c r="F452" s="156"/>
      <c r="G452" s="158">
        <f t="shared" si="49"/>
        <v>0</v>
      </c>
      <c r="H452" s="156"/>
      <c r="I452" s="156"/>
      <c r="J452" s="156"/>
      <c r="K452" s="160"/>
    </row>
    <row r="453" spans="1:11" ht="12.75">
      <c r="A453" s="13">
        <f t="shared" si="48"/>
        <v>441</v>
      </c>
      <c r="B453" s="16"/>
      <c r="C453" s="16"/>
      <c r="D453" s="17" t="s">
        <v>20</v>
      </c>
      <c r="E453" s="14" t="s">
        <v>73</v>
      </c>
      <c r="F453" s="156"/>
      <c r="G453" s="158">
        <f t="shared" si="49"/>
        <v>0</v>
      </c>
      <c r="H453" s="156"/>
      <c r="I453" s="156"/>
      <c r="J453" s="156"/>
      <c r="K453" s="160"/>
    </row>
    <row r="454" spans="1:11" ht="12.75">
      <c r="A454" s="13">
        <f t="shared" si="48"/>
        <v>442</v>
      </c>
      <c r="B454" s="16"/>
      <c r="C454" s="16"/>
      <c r="D454" s="17" t="s">
        <v>30</v>
      </c>
      <c r="E454" s="14" t="s">
        <v>72</v>
      </c>
      <c r="F454" s="156"/>
      <c r="G454" s="158">
        <f t="shared" si="49"/>
        <v>0</v>
      </c>
      <c r="H454" s="156"/>
      <c r="I454" s="156"/>
      <c r="J454" s="156"/>
      <c r="K454" s="160"/>
    </row>
    <row r="455" spans="1:11" ht="12.75">
      <c r="A455" s="13">
        <f t="shared" si="48"/>
        <v>443</v>
      </c>
      <c r="B455" s="16"/>
      <c r="C455" s="16"/>
      <c r="D455" s="17" t="s">
        <v>22</v>
      </c>
      <c r="E455" s="14" t="s">
        <v>71</v>
      </c>
      <c r="F455" s="156"/>
      <c r="G455" s="158">
        <f t="shared" si="49"/>
        <v>0</v>
      </c>
      <c r="H455" s="156"/>
      <c r="I455" s="156"/>
      <c r="J455" s="156"/>
      <c r="K455" s="160"/>
    </row>
    <row r="456" spans="1:11" ht="12.75">
      <c r="A456" s="13">
        <f t="shared" si="48"/>
        <v>444</v>
      </c>
      <c r="B456" s="16"/>
      <c r="C456" s="19" t="s">
        <v>17</v>
      </c>
      <c r="D456" s="15"/>
      <c r="E456" s="18" t="s">
        <v>70</v>
      </c>
      <c r="F456" s="157">
        <f>+F457+F458+F459</f>
        <v>0</v>
      </c>
      <c r="G456" s="145">
        <f t="shared" si="49"/>
        <v>0</v>
      </c>
      <c r="H456" s="157">
        <f>+H457+H458+H459</f>
        <v>0</v>
      </c>
      <c r="I456" s="157">
        <f>+I457+I458+I459</f>
        <v>0</v>
      </c>
      <c r="J456" s="157">
        <f>+J457+J458+J459</f>
        <v>0</v>
      </c>
      <c r="K456" s="159">
        <f>+K457+K458+K459</f>
        <v>0</v>
      </c>
    </row>
    <row r="457" spans="1:11" ht="12.75">
      <c r="A457" s="13">
        <f t="shared" si="48"/>
        <v>445</v>
      </c>
      <c r="B457" s="16"/>
      <c r="C457" s="16"/>
      <c r="D457" s="17" t="s">
        <v>14</v>
      </c>
      <c r="E457" s="14" t="s">
        <v>69</v>
      </c>
      <c r="F457" s="156"/>
      <c r="G457" s="158">
        <f t="shared" si="49"/>
        <v>0</v>
      </c>
      <c r="H457" s="156"/>
      <c r="I457" s="156"/>
      <c r="J457" s="156"/>
      <c r="K457" s="160"/>
    </row>
    <row r="458" spans="1:11" ht="12.75">
      <c r="A458" s="13">
        <f t="shared" si="48"/>
        <v>446</v>
      </c>
      <c r="B458" s="16"/>
      <c r="C458" s="16"/>
      <c r="D458" s="17" t="s">
        <v>30</v>
      </c>
      <c r="E458" s="14" t="s">
        <v>68</v>
      </c>
      <c r="F458" s="156"/>
      <c r="G458" s="158">
        <f t="shared" si="49"/>
        <v>0</v>
      </c>
      <c r="H458" s="156"/>
      <c r="I458" s="156"/>
      <c r="J458" s="156"/>
      <c r="K458" s="160"/>
    </row>
    <row r="459" spans="1:11" ht="12.75">
      <c r="A459" s="13">
        <f t="shared" si="48"/>
        <v>447</v>
      </c>
      <c r="B459" s="16"/>
      <c r="C459" s="16"/>
      <c r="D459" s="15">
        <v>30</v>
      </c>
      <c r="E459" s="14" t="s">
        <v>67</v>
      </c>
      <c r="F459" s="156"/>
      <c r="G459" s="158">
        <f t="shared" si="49"/>
        <v>0</v>
      </c>
      <c r="H459" s="156"/>
      <c r="I459" s="156"/>
      <c r="J459" s="156"/>
      <c r="K459" s="160"/>
    </row>
    <row r="460" spans="1:11" ht="12.75">
      <c r="A460" s="13">
        <f t="shared" si="48"/>
        <v>448</v>
      </c>
      <c r="B460" s="16"/>
      <c r="C460" s="19" t="s">
        <v>12</v>
      </c>
      <c r="D460" s="15"/>
      <c r="E460" s="9" t="s">
        <v>66</v>
      </c>
      <c r="F460" s="157">
        <f>+F461+F462</f>
        <v>0</v>
      </c>
      <c r="G460" s="145">
        <f t="shared" si="49"/>
        <v>0</v>
      </c>
      <c r="H460" s="157">
        <f>+H461+H462</f>
        <v>0</v>
      </c>
      <c r="I460" s="157">
        <f>+I461+I462</f>
        <v>0</v>
      </c>
      <c r="J460" s="157">
        <f>+J461+J462</f>
        <v>0</v>
      </c>
      <c r="K460" s="159">
        <f>+K461+K462</f>
        <v>0</v>
      </c>
    </row>
    <row r="461" spans="1:11" ht="12.75">
      <c r="A461" s="13">
        <f t="shared" si="48"/>
        <v>449</v>
      </c>
      <c r="B461" s="16"/>
      <c r="C461" s="16"/>
      <c r="D461" s="17" t="s">
        <v>14</v>
      </c>
      <c r="E461" s="29" t="s">
        <v>65</v>
      </c>
      <c r="F461" s="156"/>
      <c r="G461" s="158">
        <f t="shared" si="49"/>
        <v>0</v>
      </c>
      <c r="H461" s="156"/>
      <c r="I461" s="156"/>
      <c r="J461" s="156"/>
      <c r="K461" s="160"/>
    </row>
    <row r="462" spans="1:11" ht="12.75">
      <c r="A462" s="13">
        <f t="shared" si="48"/>
        <v>450</v>
      </c>
      <c r="B462" s="16"/>
      <c r="C462" s="16"/>
      <c r="D462" s="17" t="s">
        <v>20</v>
      </c>
      <c r="E462" s="14" t="s">
        <v>64</v>
      </c>
      <c r="F462" s="156"/>
      <c r="G462" s="158">
        <f t="shared" si="49"/>
        <v>0</v>
      </c>
      <c r="H462" s="156"/>
      <c r="I462" s="156"/>
      <c r="J462" s="156"/>
      <c r="K462" s="160"/>
    </row>
    <row r="463" spans="1:11" ht="12.75">
      <c r="A463" s="13">
        <f t="shared" si="48"/>
        <v>451</v>
      </c>
      <c r="B463" s="16"/>
      <c r="C463" s="19" t="s">
        <v>51</v>
      </c>
      <c r="D463" s="15"/>
      <c r="E463" s="18" t="s">
        <v>63</v>
      </c>
      <c r="F463" s="146"/>
      <c r="G463" s="158">
        <f t="shared" si="49"/>
        <v>0</v>
      </c>
      <c r="H463" s="146"/>
      <c r="I463" s="146"/>
      <c r="J463" s="146"/>
      <c r="K463" s="147"/>
    </row>
    <row r="464" spans="1:11" ht="12.75">
      <c r="A464" s="13">
        <f aca="true" t="shared" si="50" ref="A464:A527">A463+1</f>
        <v>452</v>
      </c>
      <c r="B464" s="16"/>
      <c r="C464" s="16">
        <v>10</v>
      </c>
      <c r="D464" s="15"/>
      <c r="E464" s="18" t="s">
        <v>62</v>
      </c>
      <c r="F464" s="146"/>
      <c r="G464" s="158">
        <f aca="true" t="shared" si="51" ref="G464:G528">H464+I464+J464+K464</f>
        <v>0</v>
      </c>
      <c r="H464" s="146"/>
      <c r="I464" s="146"/>
      <c r="J464" s="146"/>
      <c r="K464" s="147"/>
    </row>
    <row r="465" spans="1:11" ht="12.75">
      <c r="A465" s="13">
        <f t="shared" si="50"/>
        <v>453</v>
      </c>
      <c r="B465" s="16"/>
      <c r="C465" s="16">
        <v>11</v>
      </c>
      <c r="D465" s="15"/>
      <c r="E465" s="18" t="s">
        <v>61</v>
      </c>
      <c r="F465" s="146"/>
      <c r="G465" s="158">
        <f t="shared" si="51"/>
        <v>0</v>
      </c>
      <c r="H465" s="146"/>
      <c r="I465" s="146"/>
      <c r="J465" s="146"/>
      <c r="K465" s="147"/>
    </row>
    <row r="466" spans="1:11" ht="12.75">
      <c r="A466" s="13">
        <f t="shared" si="50"/>
        <v>454</v>
      </c>
      <c r="B466" s="16"/>
      <c r="C466" s="16">
        <v>12</v>
      </c>
      <c r="D466" s="15"/>
      <c r="E466" s="18" t="s">
        <v>60</v>
      </c>
      <c r="F466" s="146"/>
      <c r="G466" s="158">
        <f t="shared" si="51"/>
        <v>0</v>
      </c>
      <c r="H466" s="146"/>
      <c r="I466" s="146"/>
      <c r="J466" s="146"/>
      <c r="K466" s="147"/>
    </row>
    <row r="467" spans="1:11" ht="12.75">
      <c r="A467" s="13">
        <f t="shared" si="50"/>
        <v>455</v>
      </c>
      <c r="B467" s="16"/>
      <c r="C467" s="16">
        <v>13</v>
      </c>
      <c r="D467" s="15"/>
      <c r="E467" s="18" t="s">
        <v>59</v>
      </c>
      <c r="F467" s="146"/>
      <c r="G467" s="158">
        <f t="shared" si="51"/>
        <v>0</v>
      </c>
      <c r="H467" s="146"/>
      <c r="I467" s="146"/>
      <c r="J467" s="146"/>
      <c r="K467" s="147"/>
    </row>
    <row r="468" spans="1:11" ht="12.75">
      <c r="A468" s="13">
        <f t="shared" si="50"/>
        <v>456</v>
      </c>
      <c r="B468" s="16"/>
      <c r="C468" s="16">
        <v>14</v>
      </c>
      <c r="D468" s="15"/>
      <c r="E468" s="18" t="s">
        <v>58</v>
      </c>
      <c r="F468" s="146"/>
      <c r="G468" s="158">
        <f t="shared" si="51"/>
        <v>0</v>
      </c>
      <c r="H468" s="146"/>
      <c r="I468" s="146"/>
      <c r="J468" s="146"/>
      <c r="K468" s="147"/>
    </row>
    <row r="469" spans="1:11" ht="12.75">
      <c r="A469" s="13">
        <f t="shared" si="50"/>
        <v>457</v>
      </c>
      <c r="B469" s="16"/>
      <c r="C469" s="16">
        <v>25</v>
      </c>
      <c r="D469" s="15"/>
      <c r="E469" s="18" t="s">
        <v>57</v>
      </c>
      <c r="F469" s="146"/>
      <c r="G469" s="158">
        <f t="shared" si="51"/>
        <v>0</v>
      </c>
      <c r="H469" s="146"/>
      <c r="I469" s="146"/>
      <c r="J469" s="146"/>
      <c r="K469" s="147"/>
    </row>
    <row r="470" spans="1:11" ht="12.75">
      <c r="A470" s="13">
        <f t="shared" si="50"/>
        <v>458</v>
      </c>
      <c r="B470" s="16"/>
      <c r="C470" s="16">
        <v>27</v>
      </c>
      <c r="D470" s="15"/>
      <c r="E470" s="18" t="s">
        <v>56</v>
      </c>
      <c r="F470" s="146"/>
      <c r="G470" s="158">
        <f t="shared" si="51"/>
        <v>0</v>
      </c>
      <c r="H470" s="146"/>
      <c r="I470" s="146"/>
      <c r="J470" s="146"/>
      <c r="K470" s="147"/>
    </row>
    <row r="471" spans="1:11" ht="12.75">
      <c r="A471" s="13">
        <f t="shared" si="50"/>
        <v>459</v>
      </c>
      <c r="B471" s="16"/>
      <c r="C471" s="16">
        <v>30</v>
      </c>
      <c r="D471" s="15"/>
      <c r="E471" s="18" t="s">
        <v>55</v>
      </c>
      <c r="F471" s="157">
        <f>+F472+F473+F474+F475+F476</f>
        <v>0</v>
      </c>
      <c r="G471" s="145">
        <f t="shared" si="51"/>
        <v>0</v>
      </c>
      <c r="H471" s="157">
        <f>+H472+H473+H474+H475+H476</f>
        <v>0</v>
      </c>
      <c r="I471" s="157">
        <f>+I472+I473+I474+I475+I476</f>
        <v>0</v>
      </c>
      <c r="J471" s="157">
        <f>+J472+J473+J474+J475+J476</f>
        <v>0</v>
      </c>
      <c r="K471" s="159">
        <f>+K472+K473+K474+K475+K476</f>
        <v>0</v>
      </c>
    </row>
    <row r="472" spans="1:11" ht="12.75">
      <c r="A472" s="13">
        <f t="shared" si="50"/>
        <v>460</v>
      </c>
      <c r="B472" s="16"/>
      <c r="C472" s="16"/>
      <c r="D472" s="17" t="s">
        <v>14</v>
      </c>
      <c r="E472" s="14" t="s">
        <v>54</v>
      </c>
      <c r="F472" s="156"/>
      <c r="G472" s="158">
        <f t="shared" si="51"/>
        <v>0</v>
      </c>
      <c r="H472" s="156"/>
      <c r="I472" s="156"/>
      <c r="J472" s="156"/>
      <c r="K472" s="160"/>
    </row>
    <row r="473" spans="1:11" ht="12.75">
      <c r="A473" s="13">
        <f t="shared" si="50"/>
        <v>461</v>
      </c>
      <c r="B473" s="16"/>
      <c r="C473" s="16"/>
      <c r="D473" s="17" t="s">
        <v>30</v>
      </c>
      <c r="E473" s="14" t="s">
        <v>53</v>
      </c>
      <c r="F473" s="156"/>
      <c r="G473" s="158">
        <f t="shared" si="51"/>
        <v>0</v>
      </c>
      <c r="H473" s="156"/>
      <c r="I473" s="156"/>
      <c r="J473" s="156"/>
      <c r="K473" s="160"/>
    </row>
    <row r="474" spans="1:11" ht="12.75">
      <c r="A474" s="13">
        <f t="shared" si="50"/>
        <v>462</v>
      </c>
      <c r="B474" s="16"/>
      <c r="C474" s="16"/>
      <c r="D474" s="17" t="s">
        <v>22</v>
      </c>
      <c r="E474" s="14" t="s">
        <v>52</v>
      </c>
      <c r="F474" s="156"/>
      <c r="G474" s="158">
        <f t="shared" si="51"/>
        <v>0</v>
      </c>
      <c r="H474" s="156"/>
      <c r="I474" s="156"/>
      <c r="J474" s="156"/>
      <c r="K474" s="160"/>
    </row>
    <row r="475" spans="1:11" ht="12.75">
      <c r="A475" s="13">
        <f t="shared" si="50"/>
        <v>463</v>
      </c>
      <c r="B475" s="16"/>
      <c r="C475" s="16"/>
      <c r="D475" s="17" t="s">
        <v>51</v>
      </c>
      <c r="E475" s="14" t="s">
        <v>50</v>
      </c>
      <c r="F475" s="156"/>
      <c r="G475" s="158">
        <f t="shared" si="51"/>
        <v>0</v>
      </c>
      <c r="H475" s="156"/>
      <c r="I475" s="156"/>
      <c r="J475" s="156"/>
      <c r="K475" s="160"/>
    </row>
    <row r="476" spans="1:11" ht="12.75">
      <c r="A476" s="13">
        <f t="shared" si="50"/>
        <v>464</v>
      </c>
      <c r="B476" s="16"/>
      <c r="C476" s="16"/>
      <c r="D476" s="15">
        <v>30</v>
      </c>
      <c r="E476" s="14" t="s">
        <v>49</v>
      </c>
      <c r="F476" s="156"/>
      <c r="G476" s="158">
        <f t="shared" si="51"/>
        <v>0</v>
      </c>
      <c r="H476" s="156"/>
      <c r="I476" s="156"/>
      <c r="J476" s="156"/>
      <c r="K476" s="160"/>
    </row>
    <row r="477" spans="1:11" ht="12.75">
      <c r="A477" s="13">
        <f t="shared" si="50"/>
        <v>465</v>
      </c>
      <c r="B477" s="27">
        <v>30</v>
      </c>
      <c r="C477" s="27"/>
      <c r="D477" s="219"/>
      <c r="E477" s="28" t="s">
        <v>48</v>
      </c>
      <c r="F477" s="157">
        <f aca="true" t="shared" si="52" ref="F477:K478">+F478</f>
        <v>0</v>
      </c>
      <c r="G477" s="145">
        <f t="shared" si="51"/>
        <v>0</v>
      </c>
      <c r="H477" s="157">
        <f t="shared" si="52"/>
        <v>0</v>
      </c>
      <c r="I477" s="157">
        <f t="shared" si="52"/>
        <v>0</v>
      </c>
      <c r="J477" s="157">
        <f t="shared" si="52"/>
        <v>0</v>
      </c>
      <c r="K477" s="159">
        <f t="shared" si="52"/>
        <v>0</v>
      </c>
    </row>
    <row r="478" spans="1:11" ht="12.75">
      <c r="A478" s="13">
        <f t="shared" si="50"/>
        <v>466</v>
      </c>
      <c r="B478" s="27"/>
      <c r="C478" s="26" t="s">
        <v>30</v>
      </c>
      <c r="D478" s="219"/>
      <c r="E478" s="28" t="s">
        <v>47</v>
      </c>
      <c r="F478" s="157">
        <f t="shared" si="52"/>
        <v>0</v>
      </c>
      <c r="G478" s="145">
        <f t="shared" si="51"/>
        <v>0</v>
      </c>
      <c r="H478" s="157">
        <f t="shared" si="52"/>
        <v>0</v>
      </c>
      <c r="I478" s="157">
        <f t="shared" si="52"/>
        <v>0</v>
      </c>
      <c r="J478" s="157">
        <f t="shared" si="52"/>
        <v>0</v>
      </c>
      <c r="K478" s="159">
        <f t="shared" si="52"/>
        <v>0</v>
      </c>
    </row>
    <row r="479" spans="1:11" ht="12.75">
      <c r="A479" s="13">
        <f t="shared" si="50"/>
        <v>467</v>
      </c>
      <c r="B479" s="27"/>
      <c r="C479" s="26"/>
      <c r="D479" s="25" t="s">
        <v>17</v>
      </c>
      <c r="E479" s="24" t="s">
        <v>46</v>
      </c>
      <c r="F479" s="156"/>
      <c r="G479" s="158">
        <f t="shared" si="51"/>
        <v>0</v>
      </c>
      <c r="H479" s="156"/>
      <c r="I479" s="156"/>
      <c r="J479" s="156"/>
      <c r="K479" s="160"/>
    </row>
    <row r="480" spans="1:11" ht="25.5">
      <c r="A480" s="13">
        <f t="shared" si="50"/>
        <v>468</v>
      </c>
      <c r="B480" s="223" t="s">
        <v>291</v>
      </c>
      <c r="C480" s="26"/>
      <c r="D480" s="25"/>
      <c r="E480" s="224" t="s">
        <v>292</v>
      </c>
      <c r="F480" s="156"/>
      <c r="G480" s="158">
        <f t="shared" si="51"/>
        <v>0</v>
      </c>
      <c r="H480" s="156"/>
      <c r="I480" s="156"/>
      <c r="J480" s="156"/>
      <c r="K480" s="160"/>
    </row>
    <row r="481" spans="1:11" ht="12.75">
      <c r="A481" s="13">
        <f t="shared" si="50"/>
        <v>469</v>
      </c>
      <c r="B481" s="27">
        <v>57</v>
      </c>
      <c r="C481" s="26"/>
      <c r="D481" s="25"/>
      <c r="E481" s="28" t="s">
        <v>45</v>
      </c>
      <c r="F481" s="170">
        <f>F482+F483</f>
        <v>0</v>
      </c>
      <c r="G481" s="169">
        <f t="shared" si="51"/>
        <v>0</v>
      </c>
      <c r="H481" s="170">
        <f>H482+H483</f>
        <v>0</v>
      </c>
      <c r="I481" s="170">
        <f>I482+I483</f>
        <v>0</v>
      </c>
      <c r="J481" s="170">
        <f>J482</f>
        <v>0</v>
      </c>
      <c r="K481" s="171">
        <f>K482+K483</f>
        <v>0</v>
      </c>
    </row>
    <row r="482" spans="1:11" ht="12.75">
      <c r="A482" s="13">
        <f t="shared" si="50"/>
        <v>470</v>
      </c>
      <c r="B482" s="27"/>
      <c r="C482" s="26" t="s">
        <v>14</v>
      </c>
      <c r="D482" s="25"/>
      <c r="E482" s="28" t="s">
        <v>44</v>
      </c>
      <c r="F482" s="170"/>
      <c r="G482" s="169">
        <f t="shared" si="51"/>
        <v>0</v>
      </c>
      <c r="H482" s="170"/>
      <c r="I482" s="170"/>
      <c r="J482" s="170"/>
      <c r="K482" s="171"/>
    </row>
    <row r="483" spans="1:11" ht="12.75">
      <c r="A483" s="13">
        <f t="shared" si="50"/>
        <v>471</v>
      </c>
      <c r="B483" s="27"/>
      <c r="C483" s="26" t="s">
        <v>20</v>
      </c>
      <c r="D483" s="25"/>
      <c r="E483" s="24" t="s">
        <v>43</v>
      </c>
      <c r="F483" s="170">
        <f>F484+F485+F486+F487</f>
        <v>0</v>
      </c>
      <c r="G483" s="169">
        <f t="shared" si="51"/>
        <v>0</v>
      </c>
      <c r="H483" s="170">
        <f>H484+H485+H486+H487</f>
        <v>0</v>
      </c>
      <c r="I483" s="170">
        <f>I484+I485+I486+I487</f>
        <v>0</v>
      </c>
      <c r="J483" s="170">
        <f>J484+J485+J486+J487</f>
        <v>0</v>
      </c>
      <c r="K483" s="171">
        <f>K484+K485+K486+K487</f>
        <v>0</v>
      </c>
    </row>
    <row r="484" spans="1:11" ht="12.75">
      <c r="A484" s="13">
        <f t="shared" si="50"/>
        <v>472</v>
      </c>
      <c r="B484" s="27"/>
      <c r="C484" s="26"/>
      <c r="D484" s="25" t="s">
        <v>14</v>
      </c>
      <c r="E484" s="24" t="s">
        <v>42</v>
      </c>
      <c r="F484" s="227"/>
      <c r="G484" s="229">
        <f t="shared" si="51"/>
        <v>0</v>
      </c>
      <c r="H484" s="227"/>
      <c r="I484" s="227"/>
      <c r="J484" s="227"/>
      <c r="K484" s="228"/>
    </row>
    <row r="485" spans="1:11" ht="12.75">
      <c r="A485" s="13">
        <f t="shared" si="50"/>
        <v>473</v>
      </c>
      <c r="B485" s="27"/>
      <c r="C485" s="26"/>
      <c r="D485" s="25" t="s">
        <v>20</v>
      </c>
      <c r="E485" s="24" t="s">
        <v>41</v>
      </c>
      <c r="F485" s="227"/>
      <c r="G485" s="229">
        <f t="shared" si="51"/>
        <v>0</v>
      </c>
      <c r="H485" s="227"/>
      <c r="I485" s="227"/>
      <c r="J485" s="227"/>
      <c r="K485" s="228"/>
    </row>
    <row r="486" spans="1:11" ht="12.75">
      <c r="A486" s="13">
        <f t="shared" si="50"/>
        <v>474</v>
      </c>
      <c r="B486" s="27"/>
      <c r="C486" s="26"/>
      <c r="D486" s="25" t="s">
        <v>30</v>
      </c>
      <c r="E486" s="24" t="s">
        <v>40</v>
      </c>
      <c r="F486" s="227"/>
      <c r="G486" s="229">
        <f t="shared" si="51"/>
        <v>0</v>
      </c>
      <c r="H486" s="227"/>
      <c r="I486" s="227"/>
      <c r="J486" s="227"/>
      <c r="K486" s="228"/>
    </row>
    <row r="487" spans="1:11" ht="12.75">
      <c r="A487" s="13">
        <f t="shared" si="50"/>
        <v>475</v>
      </c>
      <c r="B487" s="27"/>
      <c r="C487" s="26"/>
      <c r="D487" s="25" t="s">
        <v>22</v>
      </c>
      <c r="E487" s="24" t="s">
        <v>39</v>
      </c>
      <c r="F487" s="227"/>
      <c r="G487" s="229">
        <f t="shared" si="51"/>
        <v>0</v>
      </c>
      <c r="H487" s="227"/>
      <c r="I487" s="227"/>
      <c r="J487" s="227"/>
      <c r="K487" s="228"/>
    </row>
    <row r="488" spans="1:11" ht="12.75">
      <c r="A488" s="13">
        <f t="shared" si="50"/>
        <v>476</v>
      </c>
      <c r="B488" s="16">
        <v>70</v>
      </c>
      <c r="C488" s="16"/>
      <c r="D488" s="15"/>
      <c r="E488" s="18" t="s">
        <v>38</v>
      </c>
      <c r="F488" s="157">
        <f>+F489</f>
        <v>0</v>
      </c>
      <c r="G488" s="145">
        <f t="shared" si="51"/>
        <v>0</v>
      </c>
      <c r="H488" s="157">
        <f>+H489</f>
        <v>0</v>
      </c>
      <c r="I488" s="157">
        <f>+I489</f>
        <v>0</v>
      </c>
      <c r="J488" s="157">
        <f>+J489</f>
        <v>0</v>
      </c>
      <c r="K488" s="159">
        <f>+K489</f>
        <v>0</v>
      </c>
    </row>
    <row r="489" spans="1:11" ht="12.75">
      <c r="A489" s="13">
        <f t="shared" si="50"/>
        <v>477</v>
      </c>
      <c r="B489" s="16">
        <v>71</v>
      </c>
      <c r="C489" s="16"/>
      <c r="D489" s="15"/>
      <c r="E489" s="18" t="s">
        <v>37</v>
      </c>
      <c r="F489" s="157">
        <f>+F490+F495</f>
        <v>0</v>
      </c>
      <c r="G489" s="145">
        <f t="shared" si="51"/>
        <v>0</v>
      </c>
      <c r="H489" s="157">
        <f>+H490+H495</f>
        <v>0</v>
      </c>
      <c r="I489" s="157">
        <f>+I490+I495</f>
        <v>0</v>
      </c>
      <c r="J489" s="157">
        <f>+J490+J495</f>
        <v>0</v>
      </c>
      <c r="K489" s="159">
        <f>+K490+K495</f>
        <v>0</v>
      </c>
    </row>
    <row r="490" spans="1:11" ht="12.75">
      <c r="A490" s="13">
        <f t="shared" si="50"/>
        <v>478</v>
      </c>
      <c r="B490" s="16"/>
      <c r="C490" s="19" t="s">
        <v>14</v>
      </c>
      <c r="D490" s="15"/>
      <c r="E490" s="18" t="s">
        <v>36</v>
      </c>
      <c r="F490" s="157">
        <f>+F491+F492+F493+F494</f>
        <v>0</v>
      </c>
      <c r="G490" s="145">
        <f t="shared" si="51"/>
        <v>0</v>
      </c>
      <c r="H490" s="157">
        <f>+H491+H492+H493+H494</f>
        <v>0</v>
      </c>
      <c r="I490" s="157">
        <f>+I491+I492+I493+I494</f>
        <v>0</v>
      </c>
      <c r="J490" s="157">
        <f>+J491+J492+J493+J494</f>
        <v>0</v>
      </c>
      <c r="K490" s="159">
        <f>+K491+K492+K493+K494</f>
        <v>0</v>
      </c>
    </row>
    <row r="491" spans="1:11" ht="12.75">
      <c r="A491" s="13">
        <f t="shared" si="50"/>
        <v>479</v>
      </c>
      <c r="B491" s="16"/>
      <c r="C491" s="16"/>
      <c r="D491" s="17" t="s">
        <v>14</v>
      </c>
      <c r="E491" s="14" t="s">
        <v>35</v>
      </c>
      <c r="F491" s="156"/>
      <c r="G491" s="158">
        <f t="shared" si="51"/>
        <v>0</v>
      </c>
      <c r="H491" s="156"/>
      <c r="I491" s="156"/>
      <c r="J491" s="156"/>
      <c r="K491" s="160"/>
    </row>
    <row r="492" spans="1:11" ht="12.75">
      <c r="A492" s="13">
        <f t="shared" si="50"/>
        <v>480</v>
      </c>
      <c r="B492" s="16"/>
      <c r="C492" s="16"/>
      <c r="D492" s="17" t="s">
        <v>20</v>
      </c>
      <c r="E492" s="14" t="s">
        <v>31</v>
      </c>
      <c r="F492" s="156"/>
      <c r="G492" s="158">
        <f t="shared" si="51"/>
        <v>0</v>
      </c>
      <c r="H492" s="156"/>
      <c r="I492" s="156"/>
      <c r="J492" s="156"/>
      <c r="K492" s="160"/>
    </row>
    <row r="493" spans="1:11" ht="12.75">
      <c r="A493" s="13">
        <f t="shared" si="50"/>
        <v>481</v>
      </c>
      <c r="B493" s="16"/>
      <c r="C493" s="16"/>
      <c r="D493" s="17" t="s">
        <v>30</v>
      </c>
      <c r="E493" s="14" t="s">
        <v>29</v>
      </c>
      <c r="F493" s="156"/>
      <c r="G493" s="158">
        <f t="shared" si="51"/>
        <v>0</v>
      </c>
      <c r="H493" s="156"/>
      <c r="I493" s="156"/>
      <c r="J493" s="156"/>
      <c r="K493" s="160"/>
    </row>
    <row r="494" spans="1:11" ht="12.75">
      <c r="A494" s="13">
        <f t="shared" si="50"/>
        <v>482</v>
      </c>
      <c r="B494" s="16"/>
      <c r="C494" s="16"/>
      <c r="D494" s="15">
        <v>30</v>
      </c>
      <c r="E494" s="14" t="s">
        <v>34</v>
      </c>
      <c r="F494" s="156"/>
      <c r="G494" s="158">
        <f t="shared" si="51"/>
        <v>0</v>
      </c>
      <c r="H494" s="156"/>
      <c r="I494" s="156"/>
      <c r="J494" s="156"/>
      <c r="K494" s="160"/>
    </row>
    <row r="495" spans="1:11" ht="12.75">
      <c r="A495" s="13">
        <f t="shared" si="50"/>
        <v>483</v>
      </c>
      <c r="B495" s="16"/>
      <c r="C495" s="19" t="s">
        <v>30</v>
      </c>
      <c r="D495" s="15"/>
      <c r="E495" s="14" t="s">
        <v>33</v>
      </c>
      <c r="F495" s="156"/>
      <c r="G495" s="158">
        <f t="shared" si="51"/>
        <v>0</v>
      </c>
      <c r="H495" s="156"/>
      <c r="I495" s="156"/>
      <c r="J495" s="156"/>
      <c r="K495" s="160"/>
    </row>
    <row r="496" spans="1:11" ht="12.75">
      <c r="A496" s="13">
        <f t="shared" si="50"/>
        <v>484</v>
      </c>
      <c r="B496" s="16"/>
      <c r="C496" s="16"/>
      <c r="D496" s="15"/>
      <c r="E496" s="22" t="s">
        <v>32</v>
      </c>
      <c r="F496" s="157">
        <f>+F497+F498+F499</f>
        <v>0</v>
      </c>
      <c r="G496" s="145">
        <f t="shared" si="51"/>
        <v>0</v>
      </c>
      <c r="H496" s="157">
        <f>+H497+H498+H499</f>
        <v>0</v>
      </c>
      <c r="I496" s="157">
        <f>+I497+I498+I499</f>
        <v>0</v>
      </c>
      <c r="J496" s="157">
        <f>+J497+J498+J499</f>
        <v>0</v>
      </c>
      <c r="K496" s="159">
        <f>+K497+K498+K499</f>
        <v>0</v>
      </c>
    </row>
    <row r="497" spans="1:11" ht="12.75">
      <c r="A497" s="13">
        <f t="shared" si="50"/>
        <v>485</v>
      </c>
      <c r="B497" s="16">
        <v>71</v>
      </c>
      <c r="C497" s="19" t="s">
        <v>14</v>
      </c>
      <c r="D497" s="17" t="s">
        <v>20</v>
      </c>
      <c r="E497" s="14" t="s">
        <v>31</v>
      </c>
      <c r="F497" s="156"/>
      <c r="G497" s="158">
        <f t="shared" si="51"/>
        <v>0</v>
      </c>
      <c r="H497" s="156"/>
      <c r="I497" s="156"/>
      <c r="J497" s="156"/>
      <c r="K497" s="160"/>
    </row>
    <row r="498" spans="1:11" ht="12.75">
      <c r="A498" s="13">
        <f t="shared" si="50"/>
        <v>486</v>
      </c>
      <c r="B498" s="16"/>
      <c r="C498" s="16"/>
      <c r="D498" s="17" t="s">
        <v>30</v>
      </c>
      <c r="E498" s="14" t="s">
        <v>29</v>
      </c>
      <c r="F498" s="156"/>
      <c r="G498" s="158">
        <f t="shared" si="51"/>
        <v>0</v>
      </c>
      <c r="H498" s="156"/>
      <c r="I498" s="156"/>
      <c r="J498" s="156"/>
      <c r="K498" s="160"/>
    </row>
    <row r="499" spans="1:11" ht="12.75">
      <c r="A499" s="13">
        <f t="shared" si="50"/>
        <v>487</v>
      </c>
      <c r="B499" s="16"/>
      <c r="C499" s="16"/>
      <c r="D499" s="15">
        <v>30</v>
      </c>
      <c r="E499" s="21" t="s">
        <v>28</v>
      </c>
      <c r="F499" s="156"/>
      <c r="G499" s="158">
        <f t="shared" si="51"/>
        <v>0</v>
      </c>
      <c r="H499" s="156"/>
      <c r="I499" s="156"/>
      <c r="J499" s="156"/>
      <c r="K499" s="160"/>
    </row>
    <row r="500" spans="1:11" ht="12.75">
      <c r="A500" s="13">
        <f t="shared" si="50"/>
        <v>488</v>
      </c>
      <c r="B500" s="16"/>
      <c r="C500" s="16"/>
      <c r="D500" s="15"/>
      <c r="E500" s="14" t="s">
        <v>27</v>
      </c>
      <c r="F500" s="169">
        <f>F502</f>
        <v>0</v>
      </c>
      <c r="G500" s="145">
        <f t="shared" si="51"/>
        <v>0</v>
      </c>
      <c r="H500" s="169">
        <f>H502</f>
        <v>0</v>
      </c>
      <c r="I500" s="169">
        <f>I502</f>
        <v>0</v>
      </c>
      <c r="J500" s="169">
        <f>J502</f>
        <v>0</v>
      </c>
      <c r="K500" s="169">
        <f>K502</f>
        <v>0</v>
      </c>
    </row>
    <row r="501" spans="1:11" ht="12.75">
      <c r="A501" s="13">
        <f t="shared" si="50"/>
        <v>489</v>
      </c>
      <c r="B501" s="16" t="s">
        <v>26</v>
      </c>
      <c r="C501" s="16" t="s">
        <v>25</v>
      </c>
      <c r="D501" s="20" t="s">
        <v>24</v>
      </c>
      <c r="E501" s="14"/>
      <c r="F501" s="170"/>
      <c r="G501" s="158">
        <f t="shared" si="51"/>
        <v>0</v>
      </c>
      <c r="H501" s="170"/>
      <c r="I501" s="170"/>
      <c r="J501" s="170"/>
      <c r="K501" s="171"/>
    </row>
    <row r="502" spans="1:11" ht="12.75">
      <c r="A502" s="13">
        <f t="shared" si="50"/>
        <v>490</v>
      </c>
      <c r="B502" s="16"/>
      <c r="C502" s="16"/>
      <c r="D502" s="15"/>
      <c r="E502" s="18" t="s">
        <v>133</v>
      </c>
      <c r="F502" s="157">
        <f>+F503+F506+F507</f>
        <v>0</v>
      </c>
      <c r="G502" s="145">
        <f t="shared" si="51"/>
        <v>0</v>
      </c>
      <c r="H502" s="157">
        <f>+H503+H506+H507</f>
        <v>0</v>
      </c>
      <c r="I502" s="157">
        <f>+I503+I506+I507</f>
        <v>0</v>
      </c>
      <c r="J502" s="157">
        <f>+J503+J506+J507</f>
        <v>0</v>
      </c>
      <c r="K502" s="159">
        <f>+K503+K506+K507</f>
        <v>0</v>
      </c>
    </row>
    <row r="503" spans="1:11" ht="12.75">
      <c r="A503" s="13">
        <f t="shared" si="50"/>
        <v>491</v>
      </c>
      <c r="B503" s="16"/>
      <c r="C503" s="19" t="s">
        <v>22</v>
      </c>
      <c r="D503" s="15"/>
      <c r="E503" s="9" t="s">
        <v>21</v>
      </c>
      <c r="F503" s="157">
        <f>+F504+F505</f>
        <v>0</v>
      </c>
      <c r="G503" s="145">
        <f t="shared" si="51"/>
        <v>0</v>
      </c>
      <c r="H503" s="157">
        <f>+H504+H505</f>
        <v>0</v>
      </c>
      <c r="I503" s="157">
        <f>+I504+I505</f>
        <v>0</v>
      </c>
      <c r="J503" s="157">
        <f>+J504+J505</f>
        <v>0</v>
      </c>
      <c r="K503" s="159">
        <f>+K504+K505</f>
        <v>0</v>
      </c>
    </row>
    <row r="504" spans="1:11" ht="12.75">
      <c r="A504" s="13">
        <f t="shared" si="50"/>
        <v>492</v>
      </c>
      <c r="B504" s="16"/>
      <c r="C504" s="16"/>
      <c r="D504" s="17" t="s">
        <v>20</v>
      </c>
      <c r="E504" s="14" t="s">
        <v>19</v>
      </c>
      <c r="F504" s="156"/>
      <c r="G504" s="158">
        <f t="shared" si="51"/>
        <v>0</v>
      </c>
      <c r="H504" s="156"/>
      <c r="I504" s="156"/>
      <c r="J504" s="156"/>
      <c r="K504" s="160"/>
    </row>
    <row r="505" spans="1:11" ht="12.75">
      <c r="A505" s="13">
        <f t="shared" si="50"/>
        <v>493</v>
      </c>
      <c r="B505" s="16"/>
      <c r="C505" s="16"/>
      <c r="D505" s="15">
        <v>50</v>
      </c>
      <c r="E505" s="14" t="s">
        <v>18</v>
      </c>
      <c r="F505" s="156"/>
      <c r="G505" s="158">
        <f t="shared" si="51"/>
        <v>0</v>
      </c>
      <c r="H505" s="156"/>
      <c r="I505" s="156"/>
      <c r="J505" s="156"/>
      <c r="K505" s="160"/>
    </row>
    <row r="506" spans="1:11" ht="12.75">
      <c r="A506" s="13">
        <f t="shared" si="50"/>
        <v>494</v>
      </c>
      <c r="B506" s="16"/>
      <c r="C506" s="19" t="s">
        <v>17</v>
      </c>
      <c r="D506" s="15"/>
      <c r="E506" s="9" t="s">
        <v>16</v>
      </c>
      <c r="F506" s="156"/>
      <c r="G506" s="158">
        <f t="shared" si="51"/>
        <v>0</v>
      </c>
      <c r="H506" s="156"/>
      <c r="I506" s="156"/>
      <c r="J506" s="156"/>
      <c r="K506" s="160"/>
    </row>
    <row r="507" spans="1:11" ht="12.75">
      <c r="A507" s="13">
        <f t="shared" si="50"/>
        <v>495</v>
      </c>
      <c r="B507" s="16"/>
      <c r="C507" s="19" t="s">
        <v>12</v>
      </c>
      <c r="D507" s="15"/>
      <c r="E507" s="9" t="s">
        <v>15</v>
      </c>
      <c r="F507" s="157">
        <f>+F508+F509</f>
        <v>0</v>
      </c>
      <c r="G507" s="145">
        <f t="shared" si="51"/>
        <v>0</v>
      </c>
      <c r="H507" s="157">
        <f>+H508+H509</f>
        <v>0</v>
      </c>
      <c r="I507" s="157">
        <f>+I508+I509</f>
        <v>0</v>
      </c>
      <c r="J507" s="157">
        <f>+J508+J509</f>
        <v>0</v>
      </c>
      <c r="K507" s="159">
        <f>+K508+K509</f>
        <v>0</v>
      </c>
    </row>
    <row r="508" spans="1:11" ht="12.75">
      <c r="A508" s="13">
        <f t="shared" si="50"/>
        <v>496</v>
      </c>
      <c r="B508" s="16"/>
      <c r="C508" s="16"/>
      <c r="D508" s="17" t="s">
        <v>14</v>
      </c>
      <c r="E508" s="14" t="s">
        <v>13</v>
      </c>
      <c r="F508" s="156"/>
      <c r="G508" s="158">
        <f t="shared" si="51"/>
        <v>0</v>
      </c>
      <c r="H508" s="156"/>
      <c r="I508" s="156"/>
      <c r="J508" s="156"/>
      <c r="K508" s="160"/>
    </row>
    <row r="509" spans="1:11" ht="12.75">
      <c r="A509" s="13">
        <f t="shared" si="50"/>
        <v>497</v>
      </c>
      <c r="B509" s="16"/>
      <c r="C509" s="16"/>
      <c r="D509" s="17" t="s">
        <v>12</v>
      </c>
      <c r="E509" s="14" t="s">
        <v>11</v>
      </c>
      <c r="F509" s="156"/>
      <c r="G509" s="158">
        <f t="shared" si="51"/>
        <v>0</v>
      </c>
      <c r="H509" s="156"/>
      <c r="I509" s="156"/>
      <c r="J509" s="156"/>
      <c r="K509" s="160"/>
    </row>
    <row r="510" spans="1:13" ht="51">
      <c r="A510" s="13">
        <f t="shared" si="50"/>
        <v>498</v>
      </c>
      <c r="B510" s="16"/>
      <c r="C510" s="16"/>
      <c r="D510" s="15"/>
      <c r="E510" s="193" t="s">
        <v>132</v>
      </c>
      <c r="F510" s="157">
        <f>+F512+F600</f>
        <v>0</v>
      </c>
      <c r="G510" s="145">
        <f t="shared" si="51"/>
        <v>0</v>
      </c>
      <c r="H510" s="157">
        <f>+H512+H600</f>
        <v>0</v>
      </c>
      <c r="I510" s="157">
        <f>+I512+I600</f>
        <v>0</v>
      </c>
      <c r="J510" s="157">
        <f>+J512+J600</f>
        <v>0</v>
      </c>
      <c r="K510" s="159">
        <f>+K512+K600</f>
        <v>0</v>
      </c>
      <c r="M510" s="202"/>
    </row>
    <row r="511" spans="1:11" ht="12.75">
      <c r="A511" s="13">
        <f t="shared" si="50"/>
        <v>499</v>
      </c>
      <c r="B511" s="16" t="s">
        <v>131</v>
      </c>
      <c r="C511" s="16" t="s">
        <v>130</v>
      </c>
      <c r="D511" s="20" t="s">
        <v>129</v>
      </c>
      <c r="E511" s="30"/>
      <c r="F511" s="157"/>
      <c r="G511" s="145">
        <f t="shared" si="51"/>
        <v>0</v>
      </c>
      <c r="H511" s="157"/>
      <c r="I511" s="157"/>
      <c r="J511" s="157"/>
      <c r="K511" s="159"/>
    </row>
    <row r="512" spans="1:11" ht="12.75">
      <c r="A512" s="13">
        <f t="shared" si="50"/>
        <v>500</v>
      </c>
      <c r="B512" s="16"/>
      <c r="C512" s="16"/>
      <c r="D512" s="15"/>
      <c r="E512" s="18" t="s">
        <v>128</v>
      </c>
      <c r="F512" s="157">
        <f>+F513+F547+F589+F592+F593</f>
        <v>0</v>
      </c>
      <c r="G512" s="145">
        <f t="shared" si="51"/>
        <v>0</v>
      </c>
      <c r="H512" s="157">
        <f>+H513+H547+H589+H592+H593</f>
        <v>0</v>
      </c>
      <c r="I512" s="157">
        <f>+I513+I547+I589+I592+I593</f>
        <v>0</v>
      </c>
      <c r="J512" s="157">
        <f>+J513+J547+J589+J592+J593</f>
        <v>0</v>
      </c>
      <c r="K512" s="157">
        <f>+K513+K547+K589+K592+K593</f>
        <v>0</v>
      </c>
    </row>
    <row r="513" spans="1:11" ht="12.75">
      <c r="A513" s="13">
        <f t="shared" si="50"/>
        <v>501</v>
      </c>
      <c r="B513" s="16"/>
      <c r="C513" s="16">
        <v>10</v>
      </c>
      <c r="D513" s="15"/>
      <c r="E513" s="18" t="s">
        <v>127</v>
      </c>
      <c r="F513" s="157">
        <f>+F514+F532+F539</f>
        <v>0</v>
      </c>
      <c r="G513" s="145">
        <f t="shared" si="51"/>
        <v>0</v>
      </c>
      <c r="H513" s="157">
        <f>+H514+H532+H539</f>
        <v>0</v>
      </c>
      <c r="I513" s="157">
        <f>+I514+I532+I539</f>
        <v>0</v>
      </c>
      <c r="J513" s="157">
        <f>+J514+J532+J539</f>
        <v>0</v>
      </c>
      <c r="K513" s="159">
        <f>+K514+K532+K539</f>
        <v>0</v>
      </c>
    </row>
    <row r="514" spans="1:11" ht="12.75">
      <c r="A514" s="13">
        <f t="shared" si="50"/>
        <v>502</v>
      </c>
      <c r="B514" s="16"/>
      <c r="C514" s="19" t="s">
        <v>14</v>
      </c>
      <c r="D514" s="15"/>
      <c r="E514" s="18" t="s">
        <v>126</v>
      </c>
      <c r="F514" s="157">
        <f>+F515+F516+F517+F518+F519+F520+F521+F522+F523+F524+F525+F526+F527+F528+F529+F530+F531</f>
        <v>0</v>
      </c>
      <c r="G514" s="145">
        <f t="shared" si="51"/>
        <v>0</v>
      </c>
      <c r="H514" s="157">
        <f>+H515+H516+H517+H518+H519+H520+H521+H522+H523+H524+H525+H526+H527+H528+H529+H530+H531</f>
        <v>0</v>
      </c>
      <c r="I514" s="157">
        <f>+I515+I516+I517+I518+I519+I520+I521+I522+I523+I524+I525+I526+I527+I528+I529+I530+I531</f>
        <v>0</v>
      </c>
      <c r="J514" s="157">
        <f>+J515+J516+J517+J518+J519+J520+J521+J522+J523+J524+J525+J526+J527+J528+J529+J530+J531</f>
        <v>0</v>
      </c>
      <c r="K514" s="159">
        <f>+K515+K516+K517+K518+K519+K520+K521+K522+K523+K524+K525+K526+K527+K528+K529+K530+K531</f>
        <v>0</v>
      </c>
    </row>
    <row r="515" spans="1:11" ht="12.75">
      <c r="A515" s="13">
        <f t="shared" si="50"/>
        <v>503</v>
      </c>
      <c r="B515" s="16"/>
      <c r="C515" s="16"/>
      <c r="D515" s="17" t="s">
        <v>14</v>
      </c>
      <c r="E515" s="14" t="s">
        <v>125</v>
      </c>
      <c r="F515" s="156"/>
      <c r="G515" s="158">
        <f t="shared" si="51"/>
        <v>0</v>
      </c>
      <c r="H515" s="156">
        <v>0</v>
      </c>
      <c r="I515" s="156">
        <v>0</v>
      </c>
      <c r="J515" s="156">
        <v>0</v>
      </c>
      <c r="K515" s="156">
        <v>0</v>
      </c>
    </row>
    <row r="516" spans="1:11" ht="12.75">
      <c r="A516" s="13">
        <f t="shared" si="50"/>
        <v>504</v>
      </c>
      <c r="B516" s="16"/>
      <c r="C516" s="16"/>
      <c r="D516" s="17" t="s">
        <v>20</v>
      </c>
      <c r="E516" s="14" t="s">
        <v>124</v>
      </c>
      <c r="F516" s="156"/>
      <c r="G516" s="158">
        <f t="shared" si="51"/>
        <v>0</v>
      </c>
      <c r="H516" s="156">
        <v>0</v>
      </c>
      <c r="I516" s="156">
        <v>0</v>
      </c>
      <c r="J516" s="156">
        <v>0</v>
      </c>
      <c r="K516" s="156">
        <v>0</v>
      </c>
    </row>
    <row r="517" spans="1:11" ht="12.75">
      <c r="A517" s="13">
        <f t="shared" si="50"/>
        <v>505</v>
      </c>
      <c r="B517" s="16"/>
      <c r="C517" s="16"/>
      <c r="D517" s="17" t="s">
        <v>30</v>
      </c>
      <c r="E517" s="14" t="s">
        <v>123</v>
      </c>
      <c r="F517" s="156"/>
      <c r="G517" s="158">
        <f t="shared" si="51"/>
        <v>0</v>
      </c>
      <c r="H517" s="156">
        <v>0</v>
      </c>
      <c r="I517" s="156">
        <v>0</v>
      </c>
      <c r="J517" s="156">
        <v>0</v>
      </c>
      <c r="K517" s="156">
        <v>0</v>
      </c>
    </row>
    <row r="518" spans="1:11" ht="12.75">
      <c r="A518" s="13">
        <f t="shared" si="50"/>
        <v>506</v>
      </c>
      <c r="B518" s="16"/>
      <c r="C518" s="16"/>
      <c r="D518" s="17" t="s">
        <v>22</v>
      </c>
      <c r="E518" s="14" t="s">
        <v>122</v>
      </c>
      <c r="F518" s="156"/>
      <c r="G518" s="158">
        <f t="shared" si="51"/>
        <v>0</v>
      </c>
      <c r="H518" s="156">
        <v>0</v>
      </c>
      <c r="I518" s="156">
        <v>0</v>
      </c>
      <c r="J518" s="156">
        <v>0</v>
      </c>
      <c r="K518" s="156">
        <v>0</v>
      </c>
    </row>
    <row r="519" spans="1:11" ht="12.75">
      <c r="A519" s="13">
        <f t="shared" si="50"/>
        <v>507</v>
      </c>
      <c r="B519" s="16"/>
      <c r="C519" s="16"/>
      <c r="D519" s="17" t="s">
        <v>17</v>
      </c>
      <c r="E519" s="14" t="s">
        <v>121</v>
      </c>
      <c r="F519" s="156"/>
      <c r="G519" s="158">
        <f t="shared" si="51"/>
        <v>0</v>
      </c>
      <c r="H519" s="156">
        <v>0</v>
      </c>
      <c r="I519" s="156">
        <v>0</v>
      </c>
      <c r="J519" s="156">
        <v>0</v>
      </c>
      <c r="K519" s="156">
        <v>0</v>
      </c>
    </row>
    <row r="520" spans="1:11" ht="12.75">
      <c r="A520" s="13">
        <f t="shared" si="50"/>
        <v>508</v>
      </c>
      <c r="B520" s="16"/>
      <c r="C520" s="16"/>
      <c r="D520" s="17" t="s">
        <v>12</v>
      </c>
      <c r="E520" s="14" t="s">
        <v>120</v>
      </c>
      <c r="F520" s="156"/>
      <c r="G520" s="158">
        <f t="shared" si="51"/>
        <v>0</v>
      </c>
      <c r="H520" s="156">
        <v>0</v>
      </c>
      <c r="I520" s="156">
        <v>0</v>
      </c>
      <c r="J520" s="156">
        <v>0</v>
      </c>
      <c r="K520" s="156">
        <v>0</v>
      </c>
    </row>
    <row r="521" spans="1:11" ht="12.75">
      <c r="A521" s="13">
        <f t="shared" si="50"/>
        <v>509</v>
      </c>
      <c r="B521" s="16"/>
      <c r="C521" s="16"/>
      <c r="D521" s="17" t="s">
        <v>85</v>
      </c>
      <c r="E521" s="14" t="s">
        <v>119</v>
      </c>
      <c r="F521" s="156"/>
      <c r="G521" s="158">
        <f t="shared" si="51"/>
        <v>0</v>
      </c>
      <c r="H521" s="156">
        <v>0</v>
      </c>
      <c r="I521" s="156">
        <v>0</v>
      </c>
      <c r="J521" s="156">
        <v>0</v>
      </c>
      <c r="K521" s="156">
        <v>0</v>
      </c>
    </row>
    <row r="522" spans="1:11" ht="12.75">
      <c r="A522" s="13">
        <f t="shared" si="50"/>
        <v>510</v>
      </c>
      <c r="B522" s="16"/>
      <c r="C522" s="16"/>
      <c r="D522" s="17" t="s">
        <v>83</v>
      </c>
      <c r="E522" s="14" t="s">
        <v>118</v>
      </c>
      <c r="F522" s="156"/>
      <c r="G522" s="158">
        <f t="shared" si="51"/>
        <v>0</v>
      </c>
      <c r="H522" s="156">
        <v>0</v>
      </c>
      <c r="I522" s="156">
        <v>0</v>
      </c>
      <c r="J522" s="156">
        <v>0</v>
      </c>
      <c r="K522" s="156">
        <v>0</v>
      </c>
    </row>
    <row r="523" spans="1:11" ht="12.75">
      <c r="A523" s="13">
        <f t="shared" si="50"/>
        <v>511</v>
      </c>
      <c r="B523" s="16"/>
      <c r="C523" s="16"/>
      <c r="D523" s="17" t="s">
        <v>51</v>
      </c>
      <c r="E523" s="14" t="s">
        <v>117</v>
      </c>
      <c r="F523" s="156"/>
      <c r="G523" s="158">
        <f t="shared" si="51"/>
        <v>0</v>
      </c>
      <c r="H523" s="156">
        <v>0</v>
      </c>
      <c r="I523" s="156">
        <v>0</v>
      </c>
      <c r="J523" s="156">
        <v>0</v>
      </c>
      <c r="K523" s="156">
        <v>0</v>
      </c>
    </row>
    <row r="524" spans="1:11" ht="12.75">
      <c r="A524" s="13">
        <f t="shared" si="50"/>
        <v>512</v>
      </c>
      <c r="B524" s="16"/>
      <c r="C524" s="16"/>
      <c r="D524" s="15">
        <v>10</v>
      </c>
      <c r="E524" s="14" t="s">
        <v>116</v>
      </c>
      <c r="F524" s="156"/>
      <c r="G524" s="158">
        <f t="shared" si="51"/>
        <v>0</v>
      </c>
      <c r="H524" s="156">
        <v>0</v>
      </c>
      <c r="I524" s="156">
        <v>0</v>
      </c>
      <c r="J524" s="156">
        <v>0</v>
      </c>
      <c r="K524" s="156">
        <v>0</v>
      </c>
    </row>
    <row r="525" spans="1:11" ht="12.75">
      <c r="A525" s="13">
        <f t="shared" si="50"/>
        <v>513</v>
      </c>
      <c r="B525" s="16"/>
      <c r="C525" s="16"/>
      <c r="D525" s="15">
        <v>11</v>
      </c>
      <c r="E525" s="14" t="s">
        <v>115</v>
      </c>
      <c r="F525" s="156"/>
      <c r="G525" s="158">
        <f t="shared" si="51"/>
        <v>0</v>
      </c>
      <c r="H525" s="156">
        <v>0</v>
      </c>
      <c r="I525" s="156">
        <v>0</v>
      </c>
      <c r="J525" s="156">
        <v>0</v>
      </c>
      <c r="K525" s="156">
        <v>0</v>
      </c>
    </row>
    <row r="526" spans="1:11" ht="12.75">
      <c r="A526" s="13">
        <f t="shared" si="50"/>
        <v>514</v>
      </c>
      <c r="B526" s="16"/>
      <c r="C526" s="16"/>
      <c r="D526" s="15">
        <v>12</v>
      </c>
      <c r="E526" s="14" t="s">
        <v>114</v>
      </c>
      <c r="F526" s="156"/>
      <c r="G526" s="158">
        <f t="shared" si="51"/>
        <v>0</v>
      </c>
      <c r="H526" s="156">
        <v>0</v>
      </c>
      <c r="I526" s="156">
        <v>0</v>
      </c>
      <c r="J526" s="156">
        <v>0</v>
      </c>
      <c r="K526" s="156">
        <v>0</v>
      </c>
    </row>
    <row r="527" spans="1:11" ht="12.75">
      <c r="A527" s="13">
        <f t="shared" si="50"/>
        <v>515</v>
      </c>
      <c r="B527" s="16"/>
      <c r="C527" s="16"/>
      <c r="D527" s="15">
        <v>13</v>
      </c>
      <c r="E527" s="14" t="s">
        <v>113</v>
      </c>
      <c r="F527" s="156"/>
      <c r="G527" s="158">
        <f t="shared" si="51"/>
        <v>0</v>
      </c>
      <c r="H527" s="156">
        <v>0</v>
      </c>
      <c r="I527" s="156">
        <v>0</v>
      </c>
      <c r="J527" s="156">
        <v>0</v>
      </c>
      <c r="K527" s="156">
        <v>0</v>
      </c>
    </row>
    <row r="528" spans="1:11" ht="12.75">
      <c r="A528" s="13">
        <f aca="true" t="shared" si="53" ref="A528:A591">A527+1</f>
        <v>516</v>
      </c>
      <c r="B528" s="16"/>
      <c r="C528" s="16"/>
      <c r="D528" s="15">
        <v>14</v>
      </c>
      <c r="E528" s="14" t="s">
        <v>112</v>
      </c>
      <c r="F528" s="156"/>
      <c r="G528" s="158">
        <f t="shared" si="51"/>
        <v>0</v>
      </c>
      <c r="H528" s="156">
        <v>0</v>
      </c>
      <c r="I528" s="156">
        <v>0</v>
      </c>
      <c r="J528" s="156">
        <v>0</v>
      </c>
      <c r="K528" s="156">
        <v>0</v>
      </c>
    </row>
    <row r="529" spans="1:11" ht="12.75">
      <c r="A529" s="13">
        <f t="shared" si="53"/>
        <v>517</v>
      </c>
      <c r="B529" s="16"/>
      <c r="C529" s="16"/>
      <c r="D529" s="15">
        <v>15</v>
      </c>
      <c r="E529" s="14" t="s">
        <v>111</v>
      </c>
      <c r="F529" s="156"/>
      <c r="G529" s="158">
        <f aca="true" t="shared" si="54" ref="G529:G593">H529+I529+J529+K529</f>
        <v>0</v>
      </c>
      <c r="H529" s="156">
        <v>0</v>
      </c>
      <c r="I529" s="156">
        <v>0</v>
      </c>
      <c r="J529" s="156">
        <v>0</v>
      </c>
      <c r="K529" s="156">
        <v>0</v>
      </c>
    </row>
    <row r="530" spans="1:11" ht="12.75">
      <c r="A530" s="13">
        <f t="shared" si="53"/>
        <v>518</v>
      </c>
      <c r="B530" s="16"/>
      <c r="C530" s="16"/>
      <c r="D530" s="15">
        <v>16</v>
      </c>
      <c r="E530" s="14" t="s">
        <v>110</v>
      </c>
      <c r="F530" s="156"/>
      <c r="G530" s="158">
        <f t="shared" si="54"/>
        <v>0</v>
      </c>
      <c r="H530" s="156">
        <v>0</v>
      </c>
      <c r="I530" s="156">
        <v>0</v>
      </c>
      <c r="J530" s="156">
        <v>0</v>
      </c>
      <c r="K530" s="156">
        <v>0</v>
      </c>
    </row>
    <row r="531" spans="1:11" ht="12.75">
      <c r="A531" s="13">
        <f t="shared" si="53"/>
        <v>519</v>
      </c>
      <c r="B531" s="16"/>
      <c r="C531" s="16"/>
      <c r="D531" s="15">
        <v>30</v>
      </c>
      <c r="E531" s="14" t="s">
        <v>109</v>
      </c>
      <c r="F531" s="156"/>
      <c r="G531" s="158">
        <f t="shared" si="54"/>
        <v>0</v>
      </c>
      <c r="H531" s="156">
        <v>0</v>
      </c>
      <c r="I531" s="156">
        <v>0</v>
      </c>
      <c r="J531" s="156">
        <v>0</v>
      </c>
      <c r="K531" s="156">
        <v>0</v>
      </c>
    </row>
    <row r="532" spans="1:11" ht="12.75">
      <c r="A532" s="13">
        <f t="shared" si="53"/>
        <v>520</v>
      </c>
      <c r="B532" s="16"/>
      <c r="C532" s="19" t="s">
        <v>20</v>
      </c>
      <c r="D532" s="15"/>
      <c r="E532" s="18" t="s">
        <v>108</v>
      </c>
      <c r="F532" s="157">
        <f>+F533+F534+F535+F536+F537+F538</f>
        <v>0</v>
      </c>
      <c r="G532" s="145">
        <f t="shared" si="54"/>
        <v>0</v>
      </c>
      <c r="H532" s="157">
        <f>+H533+H534+H535+H536+H537+H538</f>
        <v>0</v>
      </c>
      <c r="I532" s="157">
        <f>+I533+I534+I535+I536+I537+I538</f>
        <v>0</v>
      </c>
      <c r="J532" s="157">
        <f>+J533+J534+J535+J536+J537+J538</f>
        <v>0</v>
      </c>
      <c r="K532" s="159">
        <f>+K533+K534+K535+K536+K537+K538</f>
        <v>0</v>
      </c>
    </row>
    <row r="533" spans="1:11" ht="12.75">
      <c r="A533" s="13">
        <f t="shared" si="53"/>
        <v>521</v>
      </c>
      <c r="B533" s="16"/>
      <c r="C533" s="16"/>
      <c r="D533" s="17" t="s">
        <v>14</v>
      </c>
      <c r="E533" s="14" t="s">
        <v>107</v>
      </c>
      <c r="F533" s="156"/>
      <c r="G533" s="158">
        <f t="shared" si="54"/>
        <v>0</v>
      </c>
      <c r="H533" s="156">
        <v>0</v>
      </c>
      <c r="I533" s="156">
        <v>0</v>
      </c>
      <c r="J533" s="156">
        <v>0</v>
      </c>
      <c r="K533" s="156">
        <v>0</v>
      </c>
    </row>
    <row r="534" spans="1:11" ht="12.75">
      <c r="A534" s="13">
        <f t="shared" si="53"/>
        <v>522</v>
      </c>
      <c r="B534" s="16"/>
      <c r="C534" s="16"/>
      <c r="D534" s="17" t="s">
        <v>20</v>
      </c>
      <c r="E534" s="14" t="s">
        <v>106</v>
      </c>
      <c r="F534" s="156"/>
      <c r="G534" s="158">
        <f t="shared" si="54"/>
        <v>0</v>
      </c>
      <c r="H534" s="156">
        <v>0</v>
      </c>
      <c r="I534" s="156">
        <v>0</v>
      </c>
      <c r="J534" s="156">
        <v>0</v>
      </c>
      <c r="K534" s="156">
        <v>0</v>
      </c>
    </row>
    <row r="535" spans="1:11" ht="12.75">
      <c r="A535" s="13">
        <f t="shared" si="53"/>
        <v>523</v>
      </c>
      <c r="B535" s="16"/>
      <c r="C535" s="16"/>
      <c r="D535" s="17" t="s">
        <v>30</v>
      </c>
      <c r="E535" s="14" t="s">
        <v>105</v>
      </c>
      <c r="F535" s="156"/>
      <c r="G535" s="158">
        <f t="shared" si="54"/>
        <v>0</v>
      </c>
      <c r="H535" s="156"/>
      <c r="I535" s="156"/>
      <c r="J535" s="156"/>
      <c r="K535" s="156"/>
    </row>
    <row r="536" spans="1:11" ht="12.75">
      <c r="A536" s="13">
        <f t="shared" si="53"/>
        <v>524</v>
      </c>
      <c r="B536" s="16"/>
      <c r="C536" s="16"/>
      <c r="D536" s="17" t="s">
        <v>22</v>
      </c>
      <c r="E536" s="14" t="s">
        <v>104</v>
      </c>
      <c r="F536" s="156"/>
      <c r="G536" s="158">
        <f t="shared" si="54"/>
        <v>0</v>
      </c>
      <c r="H536" s="156"/>
      <c r="I536" s="156"/>
      <c r="J536" s="156"/>
      <c r="K536" s="156"/>
    </row>
    <row r="537" spans="1:11" ht="12.75">
      <c r="A537" s="13">
        <f t="shared" si="53"/>
        <v>525</v>
      </c>
      <c r="B537" s="16"/>
      <c r="C537" s="16"/>
      <c r="D537" s="17" t="s">
        <v>17</v>
      </c>
      <c r="E537" s="14" t="s">
        <v>103</v>
      </c>
      <c r="F537" s="156"/>
      <c r="G537" s="158">
        <f t="shared" si="54"/>
        <v>0</v>
      </c>
      <c r="H537" s="156"/>
      <c r="I537" s="156"/>
      <c r="J537" s="156"/>
      <c r="K537" s="156"/>
    </row>
    <row r="538" spans="1:11" ht="12.75">
      <c r="A538" s="13">
        <f t="shared" si="53"/>
        <v>526</v>
      </c>
      <c r="B538" s="16"/>
      <c r="C538" s="16"/>
      <c r="D538" s="15">
        <v>30</v>
      </c>
      <c r="E538" s="14" t="s">
        <v>102</v>
      </c>
      <c r="F538" s="156"/>
      <c r="G538" s="158">
        <f t="shared" si="54"/>
        <v>0</v>
      </c>
      <c r="H538" s="156"/>
      <c r="I538" s="156"/>
      <c r="J538" s="156"/>
      <c r="K538" s="156"/>
    </row>
    <row r="539" spans="1:11" ht="12.75">
      <c r="A539" s="13">
        <f t="shared" si="53"/>
        <v>527</v>
      </c>
      <c r="B539" s="16"/>
      <c r="C539" s="19" t="s">
        <v>30</v>
      </c>
      <c r="D539" s="15"/>
      <c r="E539" s="18" t="s">
        <v>101</v>
      </c>
      <c r="F539" s="157">
        <f>+F540+F541+F542+F543+F544+F545+F546</f>
        <v>0</v>
      </c>
      <c r="G539" s="145">
        <f t="shared" si="54"/>
        <v>0</v>
      </c>
      <c r="H539" s="157">
        <f>+H540+H541+H542+H543+H544+H545+H546</f>
        <v>0</v>
      </c>
      <c r="I539" s="157">
        <f>+I540+I541+I542+I543+I544+I545+I546</f>
        <v>0</v>
      </c>
      <c r="J539" s="157">
        <f>+J540+J541+J542+J543+J544+J545+J546</f>
        <v>0</v>
      </c>
      <c r="K539" s="159">
        <f>+K540+K541+K542+K543+K544+K545+K546</f>
        <v>0</v>
      </c>
    </row>
    <row r="540" spans="1:11" ht="12.75">
      <c r="A540" s="13">
        <f t="shared" si="53"/>
        <v>528</v>
      </c>
      <c r="B540" s="16"/>
      <c r="C540" s="16"/>
      <c r="D540" s="17" t="s">
        <v>14</v>
      </c>
      <c r="E540" s="14" t="s">
        <v>100</v>
      </c>
      <c r="F540" s="156"/>
      <c r="G540" s="158">
        <f t="shared" si="54"/>
        <v>0</v>
      </c>
      <c r="H540" s="156">
        <v>0</v>
      </c>
      <c r="I540" s="156">
        <v>0</v>
      </c>
      <c r="J540" s="156">
        <v>0</v>
      </c>
      <c r="K540" s="156">
        <v>0</v>
      </c>
    </row>
    <row r="541" spans="1:11" ht="12.75">
      <c r="A541" s="13">
        <f t="shared" si="53"/>
        <v>529</v>
      </c>
      <c r="B541" s="16"/>
      <c r="C541" s="16"/>
      <c r="D541" s="17" t="s">
        <v>20</v>
      </c>
      <c r="E541" s="14" t="s">
        <v>99</v>
      </c>
      <c r="F541" s="156"/>
      <c r="G541" s="158">
        <f t="shared" si="54"/>
        <v>0</v>
      </c>
      <c r="H541" s="156">
        <v>0</v>
      </c>
      <c r="I541" s="156">
        <v>0</v>
      </c>
      <c r="J541" s="156">
        <v>0</v>
      </c>
      <c r="K541" s="156">
        <v>0</v>
      </c>
    </row>
    <row r="542" spans="1:11" ht="12.75">
      <c r="A542" s="13">
        <f t="shared" si="53"/>
        <v>530</v>
      </c>
      <c r="B542" s="16"/>
      <c r="C542" s="16"/>
      <c r="D542" s="17" t="s">
        <v>30</v>
      </c>
      <c r="E542" s="14" t="s">
        <v>98</v>
      </c>
      <c r="F542" s="156"/>
      <c r="G542" s="158">
        <f t="shared" si="54"/>
        <v>0</v>
      </c>
      <c r="H542" s="156">
        <v>0</v>
      </c>
      <c r="I542" s="156">
        <v>0</v>
      </c>
      <c r="J542" s="156">
        <v>0</v>
      </c>
      <c r="K542" s="156">
        <v>0</v>
      </c>
    </row>
    <row r="543" spans="1:11" ht="12.75">
      <c r="A543" s="13">
        <f t="shared" si="53"/>
        <v>531</v>
      </c>
      <c r="B543" s="16"/>
      <c r="C543" s="16"/>
      <c r="D543" s="17" t="s">
        <v>22</v>
      </c>
      <c r="E543" s="14" t="s">
        <v>97</v>
      </c>
      <c r="F543" s="156"/>
      <c r="G543" s="158">
        <f t="shared" si="54"/>
        <v>0</v>
      </c>
      <c r="H543" s="156">
        <v>0</v>
      </c>
      <c r="I543" s="156">
        <v>0</v>
      </c>
      <c r="J543" s="156">
        <v>0</v>
      </c>
      <c r="K543" s="156">
        <v>0</v>
      </c>
    </row>
    <row r="544" spans="1:11" ht="12.75">
      <c r="A544" s="13">
        <f t="shared" si="53"/>
        <v>532</v>
      </c>
      <c r="B544" s="16"/>
      <c r="C544" s="16"/>
      <c r="D544" s="17" t="s">
        <v>17</v>
      </c>
      <c r="E544" s="14" t="s">
        <v>96</v>
      </c>
      <c r="F544" s="156"/>
      <c r="G544" s="158">
        <f t="shared" si="54"/>
        <v>0</v>
      </c>
      <c r="H544" s="156">
        <v>0</v>
      </c>
      <c r="I544" s="156">
        <v>0</v>
      </c>
      <c r="J544" s="156">
        <v>0</v>
      </c>
      <c r="K544" s="156">
        <v>0</v>
      </c>
    </row>
    <row r="545" spans="1:11" ht="12.75">
      <c r="A545" s="13">
        <f t="shared" si="53"/>
        <v>533</v>
      </c>
      <c r="B545" s="16"/>
      <c r="C545" s="16"/>
      <c r="D545" s="17" t="s">
        <v>12</v>
      </c>
      <c r="E545" s="14" t="s">
        <v>95</v>
      </c>
      <c r="F545" s="156"/>
      <c r="G545" s="158">
        <f t="shared" si="54"/>
        <v>0</v>
      </c>
      <c r="H545" s="156">
        <v>0</v>
      </c>
      <c r="I545" s="156">
        <v>0</v>
      </c>
      <c r="J545" s="156">
        <v>0</v>
      </c>
      <c r="K545" s="156">
        <v>0</v>
      </c>
    </row>
    <row r="546" spans="1:11" ht="12.75">
      <c r="A546" s="13">
        <f t="shared" si="53"/>
        <v>534</v>
      </c>
      <c r="B546" s="16"/>
      <c r="C546" s="16"/>
      <c r="D546" s="17" t="s">
        <v>85</v>
      </c>
      <c r="E546" s="14" t="s">
        <v>94</v>
      </c>
      <c r="F546" s="156"/>
      <c r="G546" s="158">
        <f t="shared" si="54"/>
        <v>0</v>
      </c>
      <c r="H546" s="156">
        <v>0</v>
      </c>
      <c r="I546" s="156">
        <v>0</v>
      </c>
      <c r="J546" s="156">
        <v>0</v>
      </c>
      <c r="K546" s="156">
        <v>0</v>
      </c>
    </row>
    <row r="547" spans="1:11" ht="12.75">
      <c r="A547" s="13">
        <f t="shared" si="53"/>
        <v>535</v>
      </c>
      <c r="B547" s="16"/>
      <c r="C547" s="16">
        <v>20</v>
      </c>
      <c r="D547" s="15"/>
      <c r="E547" s="18" t="s">
        <v>93</v>
      </c>
      <c r="F547" s="157">
        <f>+F548+F559+F560+F563+F568+F572+F575+F576+F577+F578+F579+F580+F581+F583</f>
        <v>0</v>
      </c>
      <c r="G547" s="145">
        <f t="shared" si="54"/>
        <v>0</v>
      </c>
      <c r="H547" s="157">
        <f>+H548+H559+H560+H563+H568+H572+H575+H576+H577+H578+H579+H580+H581+H583</f>
        <v>0</v>
      </c>
      <c r="I547" s="157">
        <f>+I548+I559+I560+I563+I568+I572+I575+I576+I577+I578+I579+I580+I581+I583</f>
        <v>0</v>
      </c>
      <c r="J547" s="157">
        <f>+J548+J559+J560+J563+J568+J572+J575+J576+J577+J578+J579+J580+J581+J583</f>
        <v>0</v>
      </c>
      <c r="K547" s="159">
        <f>+K548+K559+K560+K563+K568+K572+K575+K576+K577+K578+K579+K580+K581+K583</f>
        <v>0</v>
      </c>
    </row>
    <row r="548" spans="1:11" ht="12.75">
      <c r="A548" s="13">
        <f t="shared" si="53"/>
        <v>536</v>
      </c>
      <c r="B548" s="16"/>
      <c r="C548" s="19" t="s">
        <v>14</v>
      </c>
      <c r="D548" s="15"/>
      <c r="E548" s="18" t="s">
        <v>92</v>
      </c>
      <c r="F548" s="157">
        <f>+F549+F550+F551+F552+F553+F554+F555+F556+F557+F558</f>
        <v>0</v>
      </c>
      <c r="G548" s="145">
        <f t="shared" si="54"/>
        <v>0</v>
      </c>
      <c r="H548" s="157">
        <f>+H549+H550+H551+H552+H553+H554+H555+H556+H557+H558</f>
        <v>0</v>
      </c>
      <c r="I548" s="157">
        <f>+I549+I550+I551+I552+I553+I554+I555+I556+I557+I558</f>
        <v>0</v>
      </c>
      <c r="J548" s="157">
        <f>+J549+J550+J551+J552+J553+J554+J555+J556+J557+J558</f>
        <v>0</v>
      </c>
      <c r="K548" s="159">
        <f>+K549+K550+K551+K552+K553+K554+K555+K556+K557+K558</f>
        <v>0</v>
      </c>
    </row>
    <row r="549" spans="1:11" ht="12.75">
      <c r="A549" s="13">
        <f t="shared" si="53"/>
        <v>537</v>
      </c>
      <c r="B549" s="16"/>
      <c r="C549" s="16"/>
      <c r="D549" s="17" t="s">
        <v>14</v>
      </c>
      <c r="E549" s="14" t="s">
        <v>91</v>
      </c>
      <c r="F549" s="156"/>
      <c r="G549" s="158">
        <f t="shared" si="54"/>
        <v>0</v>
      </c>
      <c r="H549" s="156"/>
      <c r="I549" s="156"/>
      <c r="J549" s="156"/>
      <c r="K549" s="156"/>
    </row>
    <row r="550" spans="1:11" ht="12.75">
      <c r="A550" s="13">
        <f t="shared" si="53"/>
        <v>538</v>
      </c>
      <c r="B550" s="16"/>
      <c r="C550" s="16"/>
      <c r="D550" s="17" t="s">
        <v>20</v>
      </c>
      <c r="E550" s="14" t="s">
        <v>90</v>
      </c>
      <c r="F550" s="156"/>
      <c r="G550" s="158">
        <f t="shared" si="54"/>
        <v>0</v>
      </c>
      <c r="H550" s="156"/>
      <c r="I550" s="156"/>
      <c r="J550" s="156"/>
      <c r="K550" s="156"/>
    </row>
    <row r="551" spans="1:11" ht="12.75">
      <c r="A551" s="13">
        <f t="shared" si="53"/>
        <v>539</v>
      </c>
      <c r="B551" s="16"/>
      <c r="C551" s="16"/>
      <c r="D551" s="17" t="s">
        <v>30</v>
      </c>
      <c r="E551" s="14" t="s">
        <v>89</v>
      </c>
      <c r="F551" s="156"/>
      <c r="G551" s="158">
        <f t="shared" si="54"/>
        <v>0</v>
      </c>
      <c r="H551" s="156"/>
      <c r="I551" s="156"/>
      <c r="J551" s="156"/>
      <c r="K551" s="156"/>
    </row>
    <row r="552" spans="1:11" ht="12.75">
      <c r="A552" s="13">
        <f t="shared" si="53"/>
        <v>540</v>
      </c>
      <c r="B552" s="16"/>
      <c r="C552" s="16"/>
      <c r="D552" s="17" t="s">
        <v>22</v>
      </c>
      <c r="E552" s="14" t="s">
        <v>88</v>
      </c>
      <c r="F552" s="156"/>
      <c r="G552" s="158">
        <f t="shared" si="54"/>
        <v>0</v>
      </c>
      <c r="H552" s="156"/>
      <c r="I552" s="156"/>
      <c r="J552" s="156"/>
      <c r="K552" s="156"/>
    </row>
    <row r="553" spans="1:11" ht="12.75">
      <c r="A553" s="13">
        <f t="shared" si="53"/>
        <v>541</v>
      </c>
      <c r="B553" s="16"/>
      <c r="C553" s="16"/>
      <c r="D553" s="17" t="s">
        <v>17</v>
      </c>
      <c r="E553" s="14" t="s">
        <v>87</v>
      </c>
      <c r="F553" s="156"/>
      <c r="G553" s="158">
        <f t="shared" si="54"/>
        <v>0</v>
      </c>
      <c r="H553" s="156"/>
      <c r="I553" s="156"/>
      <c r="J553" s="156"/>
      <c r="K553" s="156"/>
    </row>
    <row r="554" spans="1:11" ht="12.75">
      <c r="A554" s="13">
        <f t="shared" si="53"/>
        <v>542</v>
      </c>
      <c r="B554" s="16"/>
      <c r="C554" s="16"/>
      <c r="D554" s="17" t="s">
        <v>12</v>
      </c>
      <c r="E554" s="14" t="s">
        <v>86</v>
      </c>
      <c r="F554" s="156"/>
      <c r="G554" s="158">
        <f t="shared" si="54"/>
        <v>0</v>
      </c>
      <c r="H554" s="156"/>
      <c r="I554" s="156"/>
      <c r="J554" s="156"/>
      <c r="K554" s="156"/>
    </row>
    <row r="555" spans="1:11" ht="12.75">
      <c r="A555" s="13">
        <f t="shared" si="53"/>
        <v>543</v>
      </c>
      <c r="B555" s="16"/>
      <c r="C555" s="16"/>
      <c r="D555" s="17" t="s">
        <v>85</v>
      </c>
      <c r="E555" s="14" t="s">
        <v>84</v>
      </c>
      <c r="F555" s="156"/>
      <c r="G555" s="158">
        <f t="shared" si="54"/>
        <v>0</v>
      </c>
      <c r="H555" s="156"/>
      <c r="I555" s="156"/>
      <c r="J555" s="156"/>
      <c r="K555" s="156"/>
    </row>
    <row r="556" spans="1:11" ht="12.75">
      <c r="A556" s="13">
        <f t="shared" si="53"/>
        <v>544</v>
      </c>
      <c r="B556" s="16"/>
      <c r="C556" s="16"/>
      <c r="D556" s="17" t="s">
        <v>83</v>
      </c>
      <c r="E556" s="14" t="s">
        <v>82</v>
      </c>
      <c r="F556" s="156"/>
      <c r="G556" s="158">
        <f t="shared" si="54"/>
        <v>0</v>
      </c>
      <c r="H556" s="156"/>
      <c r="I556" s="156"/>
      <c r="J556" s="156"/>
      <c r="K556" s="156"/>
    </row>
    <row r="557" spans="1:11" ht="12.75">
      <c r="A557" s="13">
        <f t="shared" si="53"/>
        <v>545</v>
      </c>
      <c r="B557" s="16"/>
      <c r="C557" s="16"/>
      <c r="D557" s="17" t="s">
        <v>51</v>
      </c>
      <c r="E557" s="14" t="s">
        <v>81</v>
      </c>
      <c r="F557" s="156"/>
      <c r="G557" s="158">
        <f t="shared" si="54"/>
        <v>0</v>
      </c>
      <c r="H557" s="156"/>
      <c r="I557" s="156"/>
      <c r="J557" s="156"/>
      <c r="K557" s="156"/>
    </row>
    <row r="558" spans="1:11" ht="12.75">
      <c r="A558" s="13">
        <f t="shared" si="53"/>
        <v>546</v>
      </c>
      <c r="B558" s="16"/>
      <c r="C558" s="16"/>
      <c r="D558" s="15">
        <v>30</v>
      </c>
      <c r="E558" s="14" t="s">
        <v>80</v>
      </c>
      <c r="F558" s="156"/>
      <c r="G558" s="158">
        <f t="shared" si="54"/>
        <v>0</v>
      </c>
      <c r="H558" s="156"/>
      <c r="I558" s="156"/>
      <c r="J558" s="156"/>
      <c r="K558" s="156"/>
    </row>
    <row r="559" spans="1:11" ht="12.75">
      <c r="A559" s="13">
        <f t="shared" si="53"/>
        <v>547</v>
      </c>
      <c r="B559" s="16"/>
      <c r="C559" s="19" t="s">
        <v>20</v>
      </c>
      <c r="D559" s="20"/>
      <c r="E559" s="9" t="s">
        <v>79</v>
      </c>
      <c r="F559" s="156"/>
      <c r="G559" s="158">
        <f t="shared" si="54"/>
        <v>0</v>
      </c>
      <c r="H559" s="156"/>
      <c r="I559" s="156"/>
      <c r="J559" s="156"/>
      <c r="K559" s="156"/>
    </row>
    <row r="560" spans="1:11" ht="12.75">
      <c r="A560" s="13">
        <f t="shared" si="53"/>
        <v>548</v>
      </c>
      <c r="B560" s="16"/>
      <c r="C560" s="19" t="s">
        <v>30</v>
      </c>
      <c r="D560" s="20"/>
      <c r="E560" s="9" t="s">
        <v>78</v>
      </c>
      <c r="F560" s="157">
        <f>+F561+F562</f>
        <v>0</v>
      </c>
      <c r="G560" s="145">
        <f t="shared" si="54"/>
        <v>0</v>
      </c>
      <c r="H560" s="157">
        <f>+H561+H562</f>
        <v>0</v>
      </c>
      <c r="I560" s="157">
        <f>+I561+I562</f>
        <v>0</v>
      </c>
      <c r="J560" s="157">
        <f>+J561+J562</f>
        <v>0</v>
      </c>
      <c r="K560" s="159">
        <f>+K561+K562</f>
        <v>0</v>
      </c>
    </row>
    <row r="561" spans="1:11" ht="12.75">
      <c r="A561" s="13">
        <f t="shared" si="53"/>
        <v>549</v>
      </c>
      <c r="B561" s="16"/>
      <c r="C561" s="16"/>
      <c r="D561" s="17" t="s">
        <v>14</v>
      </c>
      <c r="E561" s="14" t="s">
        <v>77</v>
      </c>
      <c r="F561" s="156"/>
      <c r="G561" s="158">
        <f t="shared" si="54"/>
        <v>0</v>
      </c>
      <c r="H561" s="156">
        <v>0</v>
      </c>
      <c r="I561" s="156">
        <v>0</v>
      </c>
      <c r="J561" s="156">
        <v>0</v>
      </c>
      <c r="K561" s="156">
        <v>0</v>
      </c>
    </row>
    <row r="562" spans="1:11" ht="12.75">
      <c r="A562" s="13">
        <f t="shared" si="53"/>
        <v>550</v>
      </c>
      <c r="B562" s="16"/>
      <c r="C562" s="16"/>
      <c r="D562" s="17" t="s">
        <v>20</v>
      </c>
      <c r="E562" s="14" t="s">
        <v>76</v>
      </c>
      <c r="F562" s="156"/>
      <c r="G562" s="158">
        <f t="shared" si="54"/>
        <v>0</v>
      </c>
      <c r="H562" s="156">
        <v>0</v>
      </c>
      <c r="I562" s="156">
        <v>0</v>
      </c>
      <c r="J562" s="156">
        <v>0</v>
      </c>
      <c r="K562" s="156">
        <v>0</v>
      </c>
    </row>
    <row r="563" spans="1:11" ht="12.75">
      <c r="A563" s="13">
        <f t="shared" si="53"/>
        <v>551</v>
      </c>
      <c r="B563" s="16"/>
      <c r="C563" s="19" t="s">
        <v>22</v>
      </c>
      <c r="D563" s="15"/>
      <c r="E563" s="9" t="s">
        <v>75</v>
      </c>
      <c r="F563" s="157">
        <f>+F564+F565+F566+F567</f>
        <v>0</v>
      </c>
      <c r="G563" s="145">
        <f t="shared" si="54"/>
        <v>0</v>
      </c>
      <c r="H563" s="157">
        <f>+H564+H565+H566+H567</f>
        <v>0</v>
      </c>
      <c r="I563" s="157">
        <f>+I564+I565+I566+I567</f>
        <v>0</v>
      </c>
      <c r="J563" s="157">
        <f>+J564+J565+J566+J567</f>
        <v>0</v>
      </c>
      <c r="K563" s="159">
        <f>+K564+K565+K566+K567</f>
        <v>0</v>
      </c>
    </row>
    <row r="564" spans="1:11" ht="12.75">
      <c r="A564" s="13">
        <f t="shared" si="53"/>
        <v>552</v>
      </c>
      <c r="B564" s="16"/>
      <c r="C564" s="16"/>
      <c r="D564" s="17" t="s">
        <v>14</v>
      </c>
      <c r="E564" s="14" t="s">
        <v>74</v>
      </c>
      <c r="F564" s="156"/>
      <c r="G564" s="158">
        <f t="shared" si="54"/>
        <v>0</v>
      </c>
      <c r="H564" s="156"/>
      <c r="I564" s="156"/>
      <c r="J564" s="156"/>
      <c r="K564" s="156"/>
    </row>
    <row r="565" spans="1:11" ht="12.75">
      <c r="A565" s="13">
        <f t="shared" si="53"/>
        <v>553</v>
      </c>
      <c r="B565" s="16"/>
      <c r="C565" s="16"/>
      <c r="D565" s="17" t="s">
        <v>20</v>
      </c>
      <c r="E565" s="14" t="s">
        <v>73</v>
      </c>
      <c r="F565" s="156"/>
      <c r="G565" s="158">
        <f t="shared" si="54"/>
        <v>0</v>
      </c>
      <c r="H565" s="156"/>
      <c r="I565" s="156"/>
      <c r="J565" s="156"/>
      <c r="K565" s="156"/>
    </row>
    <row r="566" spans="1:11" ht="12.75">
      <c r="A566" s="13">
        <f t="shared" si="53"/>
        <v>554</v>
      </c>
      <c r="B566" s="16"/>
      <c r="C566" s="16"/>
      <c r="D566" s="17" t="s">
        <v>30</v>
      </c>
      <c r="E566" s="14" t="s">
        <v>72</v>
      </c>
      <c r="F566" s="156"/>
      <c r="G566" s="158">
        <f t="shared" si="54"/>
        <v>0</v>
      </c>
      <c r="H566" s="156"/>
      <c r="I566" s="156"/>
      <c r="J566" s="156"/>
      <c r="K566" s="156"/>
    </row>
    <row r="567" spans="1:11" ht="12.75">
      <c r="A567" s="13">
        <f t="shared" si="53"/>
        <v>555</v>
      </c>
      <c r="B567" s="16"/>
      <c r="C567" s="16"/>
      <c r="D567" s="17" t="s">
        <v>22</v>
      </c>
      <c r="E567" s="14" t="s">
        <v>71</v>
      </c>
      <c r="F567" s="156"/>
      <c r="G567" s="158">
        <f t="shared" si="54"/>
        <v>0</v>
      </c>
      <c r="H567" s="156"/>
      <c r="I567" s="156"/>
      <c r="J567" s="156"/>
      <c r="K567" s="156"/>
    </row>
    <row r="568" spans="1:11" ht="12.75">
      <c r="A568" s="13">
        <f t="shared" si="53"/>
        <v>556</v>
      </c>
      <c r="B568" s="16"/>
      <c r="C568" s="19" t="s">
        <v>17</v>
      </c>
      <c r="D568" s="15"/>
      <c r="E568" s="18" t="s">
        <v>70</v>
      </c>
      <c r="F568" s="157">
        <f>+F569+F570+F571</f>
        <v>0</v>
      </c>
      <c r="G568" s="145">
        <f t="shared" si="54"/>
        <v>0</v>
      </c>
      <c r="H568" s="157">
        <f>+H569+H570+H571</f>
        <v>0</v>
      </c>
      <c r="I568" s="157">
        <f>+I569+I570+I571</f>
        <v>0</v>
      </c>
      <c r="J568" s="157">
        <f>+J569+J570+J571</f>
        <v>0</v>
      </c>
      <c r="K568" s="159">
        <f>+K569+K570+K571</f>
        <v>0</v>
      </c>
    </row>
    <row r="569" spans="1:11" ht="12.75">
      <c r="A569" s="13">
        <f t="shared" si="53"/>
        <v>557</v>
      </c>
      <c r="B569" s="16"/>
      <c r="C569" s="16"/>
      <c r="D569" s="17" t="s">
        <v>14</v>
      </c>
      <c r="E569" s="14" t="s">
        <v>69</v>
      </c>
      <c r="F569" s="156"/>
      <c r="G569" s="158">
        <f t="shared" si="54"/>
        <v>0</v>
      </c>
      <c r="H569" s="156"/>
      <c r="I569" s="156"/>
      <c r="J569" s="156"/>
      <c r="K569" s="156"/>
    </row>
    <row r="570" spans="1:11" ht="12.75">
      <c r="A570" s="13">
        <f t="shared" si="53"/>
        <v>558</v>
      </c>
      <c r="B570" s="16"/>
      <c r="C570" s="16"/>
      <c r="D570" s="17" t="s">
        <v>30</v>
      </c>
      <c r="E570" s="14" t="s">
        <v>68</v>
      </c>
      <c r="F570" s="156"/>
      <c r="G570" s="158">
        <f t="shared" si="54"/>
        <v>0</v>
      </c>
      <c r="H570" s="156"/>
      <c r="I570" s="156"/>
      <c r="J570" s="156"/>
      <c r="K570" s="156"/>
    </row>
    <row r="571" spans="1:11" ht="12.75">
      <c r="A571" s="13">
        <f t="shared" si="53"/>
        <v>559</v>
      </c>
      <c r="B571" s="16"/>
      <c r="C571" s="16"/>
      <c r="D571" s="15">
        <v>30</v>
      </c>
      <c r="E571" s="14" t="s">
        <v>67</v>
      </c>
      <c r="F571" s="156"/>
      <c r="G571" s="158">
        <f t="shared" si="54"/>
        <v>0</v>
      </c>
      <c r="H571" s="156"/>
      <c r="I571" s="156"/>
      <c r="J571" s="156"/>
      <c r="K571" s="156"/>
    </row>
    <row r="572" spans="1:11" ht="12.75">
      <c r="A572" s="13">
        <f t="shared" si="53"/>
        <v>560</v>
      </c>
      <c r="B572" s="16"/>
      <c r="C572" s="19" t="s">
        <v>12</v>
      </c>
      <c r="D572" s="15"/>
      <c r="E572" s="9" t="s">
        <v>66</v>
      </c>
      <c r="F572" s="157">
        <f>+F573+F574</f>
        <v>0</v>
      </c>
      <c r="G572" s="145">
        <f t="shared" si="54"/>
        <v>0</v>
      </c>
      <c r="H572" s="157">
        <f>+H573+H574</f>
        <v>0</v>
      </c>
      <c r="I572" s="157">
        <f>+I573+I574</f>
        <v>0</v>
      </c>
      <c r="J572" s="157">
        <f>+J573+J574</f>
        <v>0</v>
      </c>
      <c r="K572" s="159">
        <f>+K573+K574</f>
        <v>0</v>
      </c>
    </row>
    <row r="573" spans="1:11" ht="12.75">
      <c r="A573" s="13">
        <f t="shared" si="53"/>
        <v>561</v>
      </c>
      <c r="B573" s="16"/>
      <c r="C573" s="16"/>
      <c r="D573" s="17" t="s">
        <v>14</v>
      </c>
      <c r="E573" s="29" t="s">
        <v>65</v>
      </c>
      <c r="F573" s="156"/>
      <c r="G573" s="158">
        <f t="shared" si="54"/>
        <v>0</v>
      </c>
      <c r="H573" s="156">
        <v>0</v>
      </c>
      <c r="I573" s="156">
        <v>0</v>
      </c>
      <c r="J573" s="156">
        <v>0</v>
      </c>
      <c r="K573" s="156">
        <v>0</v>
      </c>
    </row>
    <row r="574" spans="1:11" ht="12.75">
      <c r="A574" s="13">
        <f t="shared" si="53"/>
        <v>562</v>
      </c>
      <c r="B574" s="16"/>
      <c r="C574" s="16"/>
      <c r="D574" s="17" t="s">
        <v>20</v>
      </c>
      <c r="E574" s="14" t="s">
        <v>64</v>
      </c>
      <c r="F574" s="156"/>
      <c r="G574" s="158">
        <f t="shared" si="54"/>
        <v>0</v>
      </c>
      <c r="H574" s="156">
        <v>0</v>
      </c>
      <c r="I574" s="156">
        <v>0</v>
      </c>
      <c r="J574" s="156">
        <v>0</v>
      </c>
      <c r="K574" s="156">
        <v>0</v>
      </c>
    </row>
    <row r="575" spans="1:11" ht="12.75">
      <c r="A575" s="13">
        <f t="shared" si="53"/>
        <v>563</v>
      </c>
      <c r="B575" s="16"/>
      <c r="C575" s="19" t="s">
        <v>51</v>
      </c>
      <c r="D575" s="15"/>
      <c r="E575" s="18" t="s">
        <v>63</v>
      </c>
      <c r="F575" s="156"/>
      <c r="G575" s="158">
        <f t="shared" si="54"/>
        <v>0</v>
      </c>
      <c r="H575" s="156"/>
      <c r="I575" s="156"/>
      <c r="J575" s="156"/>
      <c r="K575" s="156"/>
    </row>
    <row r="576" spans="1:11" ht="12.75">
      <c r="A576" s="13">
        <f t="shared" si="53"/>
        <v>564</v>
      </c>
      <c r="B576" s="16"/>
      <c r="C576" s="16">
        <v>10</v>
      </c>
      <c r="D576" s="15"/>
      <c r="E576" s="18" t="s">
        <v>62</v>
      </c>
      <c r="F576" s="156"/>
      <c r="G576" s="158">
        <f t="shared" si="54"/>
        <v>0</v>
      </c>
      <c r="H576" s="156">
        <v>0</v>
      </c>
      <c r="I576" s="156">
        <v>0</v>
      </c>
      <c r="J576" s="156">
        <v>0</v>
      </c>
      <c r="K576" s="156">
        <v>0</v>
      </c>
    </row>
    <row r="577" spans="1:11" ht="12.75">
      <c r="A577" s="13">
        <f t="shared" si="53"/>
        <v>565</v>
      </c>
      <c r="B577" s="16"/>
      <c r="C577" s="16">
        <v>11</v>
      </c>
      <c r="D577" s="15"/>
      <c r="E577" s="18" t="s">
        <v>61</v>
      </c>
      <c r="F577" s="156"/>
      <c r="G577" s="158">
        <f t="shared" si="54"/>
        <v>0</v>
      </c>
      <c r="H577" s="156">
        <v>0</v>
      </c>
      <c r="I577" s="156">
        <v>0</v>
      </c>
      <c r="J577" s="156">
        <v>0</v>
      </c>
      <c r="K577" s="156">
        <v>0</v>
      </c>
    </row>
    <row r="578" spans="1:11" ht="12.75">
      <c r="A578" s="13">
        <f t="shared" si="53"/>
        <v>566</v>
      </c>
      <c r="B578" s="16"/>
      <c r="C578" s="16">
        <v>12</v>
      </c>
      <c r="D578" s="15"/>
      <c r="E578" s="18" t="s">
        <v>60</v>
      </c>
      <c r="F578" s="156"/>
      <c r="G578" s="158">
        <f t="shared" si="54"/>
        <v>0</v>
      </c>
      <c r="H578" s="156">
        <v>0</v>
      </c>
      <c r="I578" s="156">
        <v>0</v>
      </c>
      <c r="J578" s="156">
        <v>0</v>
      </c>
      <c r="K578" s="156">
        <v>0</v>
      </c>
    </row>
    <row r="579" spans="1:11" ht="12.75">
      <c r="A579" s="13">
        <f t="shared" si="53"/>
        <v>567</v>
      </c>
      <c r="B579" s="16"/>
      <c r="C579" s="16">
        <v>13</v>
      </c>
      <c r="D579" s="15"/>
      <c r="E579" s="18" t="s">
        <v>59</v>
      </c>
      <c r="F579" s="156"/>
      <c r="G579" s="158">
        <f t="shared" si="54"/>
        <v>0</v>
      </c>
      <c r="H579" s="156">
        <v>0</v>
      </c>
      <c r="I579" s="156">
        <v>0</v>
      </c>
      <c r="J579" s="156">
        <v>0</v>
      </c>
      <c r="K579" s="156">
        <v>0</v>
      </c>
    </row>
    <row r="580" spans="1:11" ht="12.75">
      <c r="A580" s="13">
        <f t="shared" si="53"/>
        <v>568</v>
      </c>
      <c r="B580" s="16"/>
      <c r="C580" s="16">
        <v>14</v>
      </c>
      <c r="D580" s="15"/>
      <c r="E580" s="18" t="s">
        <v>58</v>
      </c>
      <c r="F580" s="156"/>
      <c r="G580" s="158">
        <f t="shared" si="54"/>
        <v>0</v>
      </c>
      <c r="H580" s="156">
        <v>0</v>
      </c>
      <c r="I580" s="156">
        <v>0</v>
      </c>
      <c r="J580" s="156">
        <v>0</v>
      </c>
      <c r="K580" s="156">
        <v>0</v>
      </c>
    </row>
    <row r="581" spans="1:11" ht="12.75">
      <c r="A581" s="13">
        <f t="shared" si="53"/>
        <v>569</v>
      </c>
      <c r="B581" s="16"/>
      <c r="C581" s="16">
        <v>25</v>
      </c>
      <c r="D581" s="15"/>
      <c r="E581" s="18" t="s">
        <v>57</v>
      </c>
      <c r="F581" s="156"/>
      <c r="G581" s="158">
        <f t="shared" si="54"/>
        <v>0</v>
      </c>
      <c r="H581" s="156">
        <v>0</v>
      </c>
      <c r="I581" s="156">
        <v>0</v>
      </c>
      <c r="J581" s="156">
        <v>0</v>
      </c>
      <c r="K581" s="156">
        <v>0</v>
      </c>
    </row>
    <row r="582" spans="1:11" ht="12.75">
      <c r="A582" s="13">
        <f t="shared" si="53"/>
        <v>570</v>
      </c>
      <c r="B582" s="16"/>
      <c r="C582" s="16">
        <v>27</v>
      </c>
      <c r="D582" s="15"/>
      <c r="E582" s="18" t="s">
        <v>56</v>
      </c>
      <c r="F582" s="156"/>
      <c r="G582" s="158">
        <f t="shared" si="54"/>
        <v>0</v>
      </c>
      <c r="H582" s="156"/>
      <c r="I582" s="156"/>
      <c r="J582" s="156"/>
      <c r="K582" s="156"/>
    </row>
    <row r="583" spans="1:11" ht="12.75">
      <c r="A583" s="13">
        <f t="shared" si="53"/>
        <v>571</v>
      </c>
      <c r="B583" s="16"/>
      <c r="C583" s="16">
        <v>30</v>
      </c>
      <c r="D583" s="15"/>
      <c r="E583" s="18" t="s">
        <v>55</v>
      </c>
      <c r="F583" s="157">
        <f>+F584+F585+F586+F587+F588</f>
        <v>0</v>
      </c>
      <c r="G583" s="145">
        <f t="shared" si="54"/>
        <v>0</v>
      </c>
      <c r="H583" s="157">
        <f>+H584+H585+H586+H587+H588</f>
        <v>0</v>
      </c>
      <c r="I583" s="157">
        <f>+I584+I585+I586+I587+I588</f>
        <v>0</v>
      </c>
      <c r="J583" s="157">
        <f>+J584+J585+J586+J587+J588</f>
        <v>0</v>
      </c>
      <c r="K583" s="159">
        <f>+K584+K585+K586+K587+K588</f>
        <v>0</v>
      </c>
    </row>
    <row r="584" spans="1:11" ht="12.75">
      <c r="A584" s="13">
        <f t="shared" si="53"/>
        <v>572</v>
      </c>
      <c r="B584" s="16"/>
      <c r="C584" s="16"/>
      <c r="D584" s="17" t="s">
        <v>14</v>
      </c>
      <c r="E584" s="14" t="s">
        <v>54</v>
      </c>
      <c r="F584" s="156"/>
      <c r="G584" s="158">
        <f t="shared" si="54"/>
        <v>0</v>
      </c>
      <c r="H584" s="156">
        <v>0</v>
      </c>
      <c r="I584" s="156">
        <v>0</v>
      </c>
      <c r="J584" s="156">
        <v>0</v>
      </c>
      <c r="K584" s="156">
        <v>0</v>
      </c>
    </row>
    <row r="585" spans="1:11" ht="12.75">
      <c r="A585" s="13">
        <f t="shared" si="53"/>
        <v>573</v>
      </c>
      <c r="B585" s="16"/>
      <c r="C585" s="16"/>
      <c r="D585" s="17" t="s">
        <v>30</v>
      </c>
      <c r="E585" s="14" t="s">
        <v>53</v>
      </c>
      <c r="F585" s="156"/>
      <c r="G585" s="158">
        <f t="shared" si="54"/>
        <v>0</v>
      </c>
      <c r="H585" s="156">
        <v>0</v>
      </c>
      <c r="I585" s="156">
        <v>0</v>
      </c>
      <c r="J585" s="156">
        <v>0</v>
      </c>
      <c r="K585" s="156">
        <v>0</v>
      </c>
    </row>
    <row r="586" spans="1:11" ht="12.75">
      <c r="A586" s="13">
        <f t="shared" si="53"/>
        <v>574</v>
      </c>
      <c r="B586" s="16"/>
      <c r="C586" s="16"/>
      <c r="D586" s="17" t="s">
        <v>22</v>
      </c>
      <c r="E586" s="14" t="s">
        <v>52</v>
      </c>
      <c r="F586" s="156"/>
      <c r="G586" s="158">
        <f t="shared" si="54"/>
        <v>0</v>
      </c>
      <c r="H586" s="156">
        <v>0</v>
      </c>
      <c r="I586" s="156">
        <v>0</v>
      </c>
      <c r="J586" s="156">
        <v>0</v>
      </c>
      <c r="K586" s="156">
        <v>0</v>
      </c>
    </row>
    <row r="587" spans="1:11" ht="12.75">
      <c r="A587" s="13">
        <f t="shared" si="53"/>
        <v>575</v>
      </c>
      <c r="B587" s="16"/>
      <c r="C587" s="16"/>
      <c r="D587" s="17" t="s">
        <v>51</v>
      </c>
      <c r="E587" s="14" t="s">
        <v>50</v>
      </c>
      <c r="F587" s="156"/>
      <c r="G587" s="158">
        <f t="shared" si="54"/>
        <v>0</v>
      </c>
      <c r="H587" s="156">
        <v>0</v>
      </c>
      <c r="I587" s="156">
        <v>0</v>
      </c>
      <c r="J587" s="156">
        <v>0</v>
      </c>
      <c r="K587" s="156">
        <v>0</v>
      </c>
    </row>
    <row r="588" spans="1:11" ht="12.75">
      <c r="A588" s="13">
        <f t="shared" si="53"/>
        <v>576</v>
      </c>
      <c r="B588" s="16"/>
      <c r="C588" s="16"/>
      <c r="D588" s="15">
        <v>30</v>
      </c>
      <c r="E588" s="14" t="s">
        <v>49</v>
      </c>
      <c r="F588" s="156"/>
      <c r="G588" s="158">
        <f t="shared" si="54"/>
        <v>0</v>
      </c>
      <c r="H588" s="156">
        <v>0</v>
      </c>
      <c r="I588" s="156">
        <v>0</v>
      </c>
      <c r="J588" s="156">
        <v>0</v>
      </c>
      <c r="K588" s="156">
        <v>0</v>
      </c>
    </row>
    <row r="589" spans="1:11" ht="12.75">
      <c r="A589" s="13">
        <f t="shared" si="53"/>
        <v>577</v>
      </c>
      <c r="B589" s="27">
        <v>30</v>
      </c>
      <c r="C589" s="27"/>
      <c r="D589" s="219"/>
      <c r="E589" s="28" t="s">
        <v>48</v>
      </c>
      <c r="F589" s="157">
        <f aca="true" t="shared" si="55" ref="F589:K590">+F590</f>
        <v>0</v>
      </c>
      <c r="G589" s="158">
        <f t="shared" si="54"/>
        <v>0</v>
      </c>
      <c r="H589" s="157">
        <f t="shared" si="55"/>
        <v>0</v>
      </c>
      <c r="I589" s="157">
        <f t="shared" si="55"/>
        <v>0</v>
      </c>
      <c r="J589" s="157">
        <f t="shared" si="55"/>
        <v>0</v>
      </c>
      <c r="K589" s="159">
        <f t="shared" si="55"/>
        <v>0</v>
      </c>
    </row>
    <row r="590" spans="1:11" ht="12.75">
      <c r="A590" s="13">
        <f t="shared" si="53"/>
        <v>578</v>
      </c>
      <c r="B590" s="27"/>
      <c r="C590" s="26" t="s">
        <v>30</v>
      </c>
      <c r="D590" s="219"/>
      <c r="E590" s="28" t="s">
        <v>47</v>
      </c>
      <c r="F590" s="157">
        <f t="shared" si="55"/>
        <v>0</v>
      </c>
      <c r="G590" s="158">
        <f t="shared" si="54"/>
        <v>0</v>
      </c>
      <c r="H590" s="157">
        <f t="shared" si="55"/>
        <v>0</v>
      </c>
      <c r="I590" s="157">
        <f t="shared" si="55"/>
        <v>0</v>
      </c>
      <c r="J590" s="157">
        <f t="shared" si="55"/>
        <v>0</v>
      </c>
      <c r="K590" s="159">
        <f t="shared" si="55"/>
        <v>0</v>
      </c>
    </row>
    <row r="591" spans="1:11" ht="12.75">
      <c r="A591" s="13">
        <f t="shared" si="53"/>
        <v>579</v>
      </c>
      <c r="B591" s="27"/>
      <c r="C591" s="26"/>
      <c r="D591" s="25" t="s">
        <v>17</v>
      </c>
      <c r="E591" s="24" t="s">
        <v>46</v>
      </c>
      <c r="F591" s="156"/>
      <c r="G591" s="158">
        <f t="shared" si="54"/>
        <v>0</v>
      </c>
      <c r="H591" s="156"/>
      <c r="I591" s="156"/>
      <c r="J591" s="156"/>
      <c r="K591" s="160"/>
    </row>
    <row r="592" spans="1:11" ht="25.5">
      <c r="A592" s="13">
        <f aca="true" t="shared" si="56" ref="A592:A624">A591+1</f>
        <v>580</v>
      </c>
      <c r="B592" s="223" t="s">
        <v>291</v>
      </c>
      <c r="C592" s="26"/>
      <c r="D592" s="25"/>
      <c r="E592" s="224" t="s">
        <v>292</v>
      </c>
      <c r="F592" s="156"/>
      <c r="G592" s="158">
        <f t="shared" si="54"/>
        <v>0</v>
      </c>
      <c r="H592" s="156"/>
      <c r="I592" s="156"/>
      <c r="J592" s="156"/>
      <c r="K592" s="226"/>
    </row>
    <row r="593" spans="1:11" ht="12.75">
      <c r="A593" s="13">
        <f t="shared" si="56"/>
        <v>581</v>
      </c>
      <c r="B593" s="27">
        <v>57</v>
      </c>
      <c r="C593" s="26"/>
      <c r="D593" s="25"/>
      <c r="E593" s="28" t="s">
        <v>45</v>
      </c>
      <c r="F593" s="170">
        <f aca="true" t="shared" si="57" ref="F593:K594">F594</f>
        <v>0</v>
      </c>
      <c r="G593" s="170">
        <f t="shared" si="54"/>
        <v>0</v>
      </c>
      <c r="H593" s="170">
        <f t="shared" si="57"/>
        <v>0</v>
      </c>
      <c r="I593" s="170">
        <f t="shared" si="57"/>
        <v>0</v>
      </c>
      <c r="J593" s="170">
        <f t="shared" si="57"/>
        <v>0</v>
      </c>
      <c r="K593" s="170">
        <f t="shared" si="57"/>
        <v>0</v>
      </c>
    </row>
    <row r="594" spans="1:11" ht="12.75">
      <c r="A594" s="13">
        <f t="shared" si="56"/>
        <v>582</v>
      </c>
      <c r="B594" s="27"/>
      <c r="C594" s="26" t="s">
        <v>14</v>
      </c>
      <c r="D594" s="25"/>
      <c r="E594" s="28" t="s">
        <v>44</v>
      </c>
      <c r="F594" s="170">
        <f t="shared" si="57"/>
        <v>0</v>
      </c>
      <c r="G594" s="170">
        <f aca="true" t="shared" si="58" ref="G594:G612">H594+I594+J594+K594</f>
        <v>0</v>
      </c>
      <c r="H594" s="170">
        <f t="shared" si="57"/>
        <v>0</v>
      </c>
      <c r="I594" s="170">
        <f t="shared" si="57"/>
        <v>0</v>
      </c>
      <c r="J594" s="170">
        <f t="shared" si="57"/>
        <v>0</v>
      </c>
      <c r="K594" s="170">
        <f t="shared" si="57"/>
        <v>0</v>
      </c>
    </row>
    <row r="595" spans="1:11" ht="12.75">
      <c r="A595" s="13">
        <f t="shared" si="56"/>
        <v>583</v>
      </c>
      <c r="B595" s="27"/>
      <c r="C595" s="26" t="s">
        <v>20</v>
      </c>
      <c r="D595" s="25"/>
      <c r="E595" s="24" t="s">
        <v>43</v>
      </c>
      <c r="F595" s="170">
        <f>F596+F597+F598+F599</f>
        <v>0</v>
      </c>
      <c r="G595" s="170">
        <f t="shared" si="58"/>
        <v>0</v>
      </c>
      <c r="H595" s="170">
        <f>H596+H597+H598+H599</f>
        <v>0</v>
      </c>
      <c r="I595" s="170">
        <f>I596+I597+I598+I599</f>
        <v>0</v>
      </c>
      <c r="J595" s="170">
        <f>J596+J597+J598+J599</f>
        <v>0</v>
      </c>
      <c r="K595" s="171">
        <f>K596+K597+K598+K599</f>
        <v>0</v>
      </c>
    </row>
    <row r="596" spans="1:11" ht="12.75">
      <c r="A596" s="13">
        <f t="shared" si="56"/>
        <v>584</v>
      </c>
      <c r="B596" s="27"/>
      <c r="C596" s="26"/>
      <c r="D596" s="25" t="s">
        <v>14</v>
      </c>
      <c r="E596" s="24" t="s">
        <v>42</v>
      </c>
      <c r="F596" s="156"/>
      <c r="G596" s="170">
        <f t="shared" si="58"/>
        <v>0</v>
      </c>
      <c r="H596" s="156"/>
      <c r="I596" s="156"/>
      <c r="J596" s="156"/>
      <c r="K596" s="160"/>
    </row>
    <row r="597" spans="1:11" ht="12.75">
      <c r="A597" s="13">
        <f t="shared" si="56"/>
        <v>585</v>
      </c>
      <c r="B597" s="27"/>
      <c r="C597" s="26"/>
      <c r="D597" s="25" t="s">
        <v>20</v>
      </c>
      <c r="E597" s="24" t="s">
        <v>41</v>
      </c>
      <c r="F597" s="156"/>
      <c r="G597" s="170">
        <f t="shared" si="58"/>
        <v>0</v>
      </c>
      <c r="H597" s="156"/>
      <c r="I597" s="156"/>
      <c r="J597" s="156"/>
      <c r="K597" s="160"/>
    </row>
    <row r="598" spans="1:11" ht="12.75">
      <c r="A598" s="13">
        <f t="shared" si="56"/>
        <v>586</v>
      </c>
      <c r="B598" s="27"/>
      <c r="C598" s="26"/>
      <c r="D598" s="25" t="s">
        <v>30</v>
      </c>
      <c r="E598" s="24" t="s">
        <v>40</v>
      </c>
      <c r="F598" s="156"/>
      <c r="G598" s="170">
        <f t="shared" si="58"/>
        <v>0</v>
      </c>
      <c r="H598" s="156"/>
      <c r="I598" s="156"/>
      <c r="J598" s="156"/>
      <c r="K598" s="160"/>
    </row>
    <row r="599" spans="1:11" ht="12.75">
      <c r="A599" s="13">
        <f t="shared" si="56"/>
        <v>587</v>
      </c>
      <c r="B599" s="27"/>
      <c r="C599" s="26"/>
      <c r="D599" s="25" t="s">
        <v>22</v>
      </c>
      <c r="E599" s="24" t="s">
        <v>39</v>
      </c>
      <c r="F599" s="156"/>
      <c r="G599" s="170">
        <f t="shared" si="58"/>
        <v>0</v>
      </c>
      <c r="H599" s="156"/>
      <c r="I599" s="156"/>
      <c r="J599" s="156"/>
      <c r="K599" s="160"/>
    </row>
    <row r="600" spans="1:11" ht="12.75">
      <c r="A600" s="13">
        <f t="shared" si="56"/>
        <v>588</v>
      </c>
      <c r="B600" s="16">
        <v>70</v>
      </c>
      <c r="C600" s="16"/>
      <c r="D600" s="15"/>
      <c r="E600" s="18" t="s">
        <v>38</v>
      </c>
      <c r="F600" s="157">
        <f>+F601</f>
        <v>0</v>
      </c>
      <c r="G600" s="145">
        <f t="shared" si="58"/>
        <v>0</v>
      </c>
      <c r="H600" s="157">
        <f>+H601</f>
        <v>0</v>
      </c>
      <c r="I600" s="157">
        <f>+I601</f>
        <v>0</v>
      </c>
      <c r="J600" s="157">
        <f>+J601</f>
        <v>0</v>
      </c>
      <c r="K600" s="159">
        <f>+K601</f>
        <v>0</v>
      </c>
    </row>
    <row r="601" spans="1:11" ht="12.75">
      <c r="A601" s="13">
        <f t="shared" si="56"/>
        <v>589</v>
      </c>
      <c r="B601" s="16">
        <v>71</v>
      </c>
      <c r="C601" s="16"/>
      <c r="D601" s="15"/>
      <c r="E601" s="18" t="s">
        <v>37</v>
      </c>
      <c r="F601" s="157">
        <f>+F602+F607</f>
        <v>0</v>
      </c>
      <c r="G601" s="145">
        <f t="shared" si="58"/>
        <v>0</v>
      </c>
      <c r="H601" s="157">
        <f>+H602+H607</f>
        <v>0</v>
      </c>
      <c r="I601" s="157">
        <f>+I602+I607</f>
        <v>0</v>
      </c>
      <c r="J601" s="157">
        <f>+J602+J607</f>
        <v>0</v>
      </c>
      <c r="K601" s="159">
        <f>+K602+K607</f>
        <v>0</v>
      </c>
    </row>
    <row r="602" spans="1:11" ht="12.75">
      <c r="A602" s="13">
        <f t="shared" si="56"/>
        <v>590</v>
      </c>
      <c r="B602" s="16"/>
      <c r="C602" s="19" t="s">
        <v>14</v>
      </c>
      <c r="D602" s="15"/>
      <c r="E602" s="18" t="s">
        <v>36</v>
      </c>
      <c r="F602" s="157">
        <f>+F603+F604+F605+F606</f>
        <v>0</v>
      </c>
      <c r="G602" s="145">
        <f t="shared" si="58"/>
        <v>0</v>
      </c>
      <c r="H602" s="157">
        <f>+H603+H604+H605+H606</f>
        <v>0</v>
      </c>
      <c r="I602" s="157">
        <f>+I603+I604+I605+I606</f>
        <v>0</v>
      </c>
      <c r="J602" s="157">
        <f>+J603+J604+J605+J606</f>
        <v>0</v>
      </c>
      <c r="K602" s="159">
        <f>+K603+K604+K605+K606</f>
        <v>0</v>
      </c>
    </row>
    <row r="603" spans="1:11" ht="12.75">
      <c r="A603" s="13">
        <f t="shared" si="56"/>
        <v>591</v>
      </c>
      <c r="B603" s="16"/>
      <c r="C603" s="16"/>
      <c r="D603" s="17" t="s">
        <v>14</v>
      </c>
      <c r="E603" s="14" t="s">
        <v>35</v>
      </c>
      <c r="F603" s="156"/>
      <c r="G603" s="158">
        <f t="shared" si="58"/>
        <v>0</v>
      </c>
      <c r="H603" s="156"/>
      <c r="I603" s="156"/>
      <c r="J603" s="156"/>
      <c r="K603" s="156"/>
    </row>
    <row r="604" spans="1:11" ht="12.75">
      <c r="A604" s="13">
        <f t="shared" si="56"/>
        <v>592</v>
      </c>
      <c r="B604" s="16"/>
      <c r="C604" s="16"/>
      <c r="D604" s="17" t="s">
        <v>20</v>
      </c>
      <c r="E604" s="14" t="s">
        <v>31</v>
      </c>
      <c r="F604" s="156"/>
      <c r="G604" s="158">
        <f t="shared" si="58"/>
        <v>0</v>
      </c>
      <c r="H604" s="156"/>
      <c r="I604" s="156"/>
      <c r="J604" s="156"/>
      <c r="K604" s="156"/>
    </row>
    <row r="605" spans="1:11" ht="12.75">
      <c r="A605" s="13">
        <f t="shared" si="56"/>
        <v>593</v>
      </c>
      <c r="B605" s="16"/>
      <c r="C605" s="16"/>
      <c r="D605" s="17" t="s">
        <v>30</v>
      </c>
      <c r="E605" s="14" t="s">
        <v>29</v>
      </c>
      <c r="F605" s="156"/>
      <c r="G605" s="158">
        <f t="shared" si="58"/>
        <v>0</v>
      </c>
      <c r="H605" s="156"/>
      <c r="I605" s="156"/>
      <c r="J605" s="156"/>
      <c r="K605" s="156"/>
    </row>
    <row r="606" spans="1:11" ht="12.75">
      <c r="A606" s="13">
        <f t="shared" si="56"/>
        <v>594</v>
      </c>
      <c r="B606" s="16"/>
      <c r="C606" s="16"/>
      <c r="D606" s="15">
        <v>30</v>
      </c>
      <c r="E606" s="14" t="s">
        <v>34</v>
      </c>
      <c r="F606" s="156"/>
      <c r="G606" s="158">
        <f t="shared" si="58"/>
        <v>0</v>
      </c>
      <c r="H606" s="156"/>
      <c r="I606" s="156"/>
      <c r="J606" s="156"/>
      <c r="K606" s="156"/>
    </row>
    <row r="607" spans="1:11" ht="12.75">
      <c r="A607" s="13">
        <f t="shared" si="56"/>
        <v>595</v>
      </c>
      <c r="B607" s="16"/>
      <c r="C607" s="19" t="s">
        <v>30</v>
      </c>
      <c r="D607" s="15"/>
      <c r="E607" s="9" t="s">
        <v>33</v>
      </c>
      <c r="F607" s="156"/>
      <c r="G607" s="158">
        <f t="shared" si="58"/>
        <v>0</v>
      </c>
      <c r="H607" s="156"/>
      <c r="I607" s="156"/>
      <c r="J607" s="156"/>
      <c r="K607" s="156"/>
    </row>
    <row r="608" spans="1:11" ht="12.75">
      <c r="A608" s="13">
        <f t="shared" si="56"/>
        <v>596</v>
      </c>
      <c r="B608" s="16"/>
      <c r="C608" s="16"/>
      <c r="D608" s="15"/>
      <c r="E608" s="22" t="s">
        <v>32</v>
      </c>
      <c r="F608" s="157">
        <f>+F609+F610+F611</f>
        <v>0</v>
      </c>
      <c r="G608" s="145">
        <f t="shared" si="58"/>
        <v>0</v>
      </c>
      <c r="H608" s="157">
        <f>+H609+H610+H611</f>
        <v>0</v>
      </c>
      <c r="I608" s="157">
        <f>+I609+I610+I611</f>
        <v>0</v>
      </c>
      <c r="J608" s="157">
        <f>+J609+J610+J611</f>
        <v>0</v>
      </c>
      <c r="K608" s="159">
        <f>+K609+K610+K611</f>
        <v>0</v>
      </c>
    </row>
    <row r="609" spans="1:11" ht="12.75">
      <c r="A609" s="13">
        <f t="shared" si="56"/>
        <v>597</v>
      </c>
      <c r="B609" s="16">
        <v>71</v>
      </c>
      <c r="C609" s="19" t="s">
        <v>14</v>
      </c>
      <c r="D609" s="17" t="s">
        <v>20</v>
      </c>
      <c r="E609" s="14" t="s">
        <v>31</v>
      </c>
      <c r="F609" s="156"/>
      <c r="G609" s="158">
        <f t="shared" si="58"/>
        <v>0</v>
      </c>
      <c r="H609" s="156"/>
      <c r="I609" s="156"/>
      <c r="J609" s="156"/>
      <c r="K609" s="160"/>
    </row>
    <row r="610" spans="1:11" ht="12.75">
      <c r="A610" s="13">
        <f t="shared" si="56"/>
        <v>598</v>
      </c>
      <c r="B610" s="16"/>
      <c r="C610" s="16"/>
      <c r="D610" s="17" t="s">
        <v>30</v>
      </c>
      <c r="E610" s="14" t="s">
        <v>29</v>
      </c>
      <c r="F610" s="156"/>
      <c r="G610" s="158">
        <f t="shared" si="58"/>
        <v>0</v>
      </c>
      <c r="H610" s="156"/>
      <c r="I610" s="156"/>
      <c r="J610" s="156"/>
      <c r="K610" s="160"/>
    </row>
    <row r="611" spans="1:11" ht="12.75">
      <c r="A611" s="13">
        <f t="shared" si="56"/>
        <v>599</v>
      </c>
      <c r="B611" s="16"/>
      <c r="C611" s="16"/>
      <c r="D611" s="15">
        <v>30</v>
      </c>
      <c r="E611" s="21" t="s">
        <v>28</v>
      </c>
      <c r="F611" s="156"/>
      <c r="G611" s="158">
        <f t="shared" si="58"/>
        <v>0</v>
      </c>
      <c r="H611" s="156"/>
      <c r="I611" s="156"/>
      <c r="J611" s="156"/>
      <c r="K611" s="160"/>
    </row>
    <row r="612" spans="1:11" ht="12.75">
      <c r="A612" s="13">
        <f t="shared" si="56"/>
        <v>600</v>
      </c>
      <c r="B612" s="16"/>
      <c r="C612" s="16"/>
      <c r="D612" s="15"/>
      <c r="E612" s="14" t="s">
        <v>27</v>
      </c>
      <c r="F612" s="158">
        <f>F614</f>
        <v>0</v>
      </c>
      <c r="G612" s="145">
        <f t="shared" si="58"/>
        <v>0</v>
      </c>
      <c r="H612" s="158">
        <f>H614</f>
        <v>0</v>
      </c>
      <c r="I612" s="158">
        <f>I614</f>
        <v>0</v>
      </c>
      <c r="J612" s="158">
        <f>J614</f>
        <v>0</v>
      </c>
      <c r="K612" s="158">
        <f>K614</f>
        <v>0</v>
      </c>
    </row>
    <row r="613" spans="1:11" ht="12.75">
      <c r="A613" s="13">
        <f t="shared" si="56"/>
        <v>601</v>
      </c>
      <c r="B613" s="16" t="s">
        <v>26</v>
      </c>
      <c r="C613" s="16" t="s">
        <v>25</v>
      </c>
      <c r="D613" s="20" t="s">
        <v>24</v>
      </c>
      <c r="E613" s="14"/>
      <c r="F613" s="158"/>
      <c r="G613" s="158"/>
      <c r="H613" s="158"/>
      <c r="I613" s="158"/>
      <c r="J613" s="158"/>
      <c r="K613" s="163"/>
    </row>
    <row r="614" spans="1:11" ht="12.75">
      <c r="A614" s="13">
        <f t="shared" si="56"/>
        <v>602</v>
      </c>
      <c r="B614" s="16"/>
      <c r="C614" s="16"/>
      <c r="D614" s="15"/>
      <c r="E614" s="18" t="s">
        <v>23</v>
      </c>
      <c r="F614" s="157">
        <f>+F615+F618+F619</f>
        <v>0</v>
      </c>
      <c r="G614" s="145">
        <f aca="true" t="shared" si="59" ref="G614:G622">H614+I614+J614+K614</f>
        <v>0</v>
      </c>
      <c r="H614" s="157">
        <f>+H615+H618+H619</f>
        <v>0</v>
      </c>
      <c r="I614" s="157">
        <f>+I615+I618+I619</f>
        <v>0</v>
      </c>
      <c r="J614" s="157">
        <f>+J615+J618+J619</f>
        <v>0</v>
      </c>
      <c r="K614" s="159">
        <f>+K615+K618+K619</f>
        <v>0</v>
      </c>
    </row>
    <row r="615" spans="1:11" ht="12.75">
      <c r="A615" s="13">
        <f t="shared" si="56"/>
        <v>603</v>
      </c>
      <c r="B615" s="16"/>
      <c r="C615" s="19" t="s">
        <v>22</v>
      </c>
      <c r="D615" s="15"/>
      <c r="E615" s="9" t="s">
        <v>21</v>
      </c>
      <c r="F615" s="157">
        <f>+F616+F617</f>
        <v>0</v>
      </c>
      <c r="G615" s="145">
        <f t="shared" si="59"/>
        <v>0</v>
      </c>
      <c r="H615" s="157">
        <f>+H616+H617</f>
        <v>0</v>
      </c>
      <c r="I615" s="157">
        <f>+I616+I617</f>
        <v>0</v>
      </c>
      <c r="J615" s="157">
        <f>+J616+J617</f>
        <v>0</v>
      </c>
      <c r="K615" s="159">
        <f>+K616+K617</f>
        <v>0</v>
      </c>
    </row>
    <row r="616" spans="1:11" ht="12.75">
      <c r="A616" s="13">
        <f t="shared" si="56"/>
        <v>604</v>
      </c>
      <c r="B616" s="16"/>
      <c r="C616" s="16"/>
      <c r="D616" s="17" t="s">
        <v>20</v>
      </c>
      <c r="E616" s="14" t="s">
        <v>19</v>
      </c>
      <c r="F616" s="156"/>
      <c r="G616" s="158">
        <f t="shared" si="59"/>
        <v>0</v>
      </c>
      <c r="H616" s="156"/>
      <c r="I616" s="156"/>
      <c r="J616" s="156"/>
      <c r="K616" s="160"/>
    </row>
    <row r="617" spans="1:11" ht="12.75">
      <c r="A617" s="13">
        <f t="shared" si="56"/>
        <v>605</v>
      </c>
      <c r="B617" s="16"/>
      <c r="C617" s="16"/>
      <c r="D617" s="15">
        <v>50</v>
      </c>
      <c r="E617" s="14" t="s">
        <v>18</v>
      </c>
      <c r="F617" s="156"/>
      <c r="G617" s="158">
        <f t="shared" si="59"/>
        <v>0</v>
      </c>
      <c r="H617" s="156"/>
      <c r="I617" s="156"/>
      <c r="J617" s="156"/>
      <c r="K617" s="160"/>
    </row>
    <row r="618" spans="1:11" ht="12.75">
      <c r="A618" s="13">
        <f t="shared" si="56"/>
        <v>606</v>
      </c>
      <c r="B618" s="16"/>
      <c r="C618" s="19" t="s">
        <v>17</v>
      </c>
      <c r="D618" s="15"/>
      <c r="E618" s="9" t="s">
        <v>16</v>
      </c>
      <c r="F618" s="156"/>
      <c r="G618" s="158">
        <f t="shared" si="59"/>
        <v>0</v>
      </c>
      <c r="H618" s="156"/>
      <c r="I618" s="156"/>
      <c r="J618" s="156"/>
      <c r="K618" s="160"/>
    </row>
    <row r="619" spans="1:11" ht="12.75">
      <c r="A619" s="13">
        <f t="shared" si="56"/>
        <v>607</v>
      </c>
      <c r="B619" s="16"/>
      <c r="C619" s="19" t="s">
        <v>12</v>
      </c>
      <c r="D619" s="15"/>
      <c r="E619" s="9" t="s">
        <v>15</v>
      </c>
      <c r="F619" s="157">
        <f>+F620+F621</f>
        <v>0</v>
      </c>
      <c r="G619" s="145">
        <f t="shared" si="59"/>
        <v>0</v>
      </c>
      <c r="H619" s="157">
        <f>+H620+H621</f>
        <v>0</v>
      </c>
      <c r="I619" s="157">
        <f>+I620+I621</f>
        <v>0</v>
      </c>
      <c r="J619" s="157">
        <f>+J620+J621</f>
        <v>0</v>
      </c>
      <c r="K619" s="159">
        <f>+K620+K621</f>
        <v>0</v>
      </c>
    </row>
    <row r="620" spans="1:11" ht="12.75">
      <c r="A620" s="13">
        <f t="shared" si="56"/>
        <v>608</v>
      </c>
      <c r="B620" s="16"/>
      <c r="C620" s="16"/>
      <c r="D620" s="17" t="s">
        <v>14</v>
      </c>
      <c r="E620" s="14" t="s">
        <v>13</v>
      </c>
      <c r="F620" s="156"/>
      <c r="G620" s="158">
        <f t="shared" si="59"/>
        <v>0</v>
      </c>
      <c r="H620" s="156"/>
      <c r="I620" s="156"/>
      <c r="J620" s="156"/>
      <c r="K620" s="156"/>
    </row>
    <row r="621" spans="1:11" ht="12.75">
      <c r="A621" s="13">
        <f t="shared" si="56"/>
        <v>609</v>
      </c>
      <c r="B621" s="16"/>
      <c r="C621" s="16"/>
      <c r="D621" s="17" t="s">
        <v>12</v>
      </c>
      <c r="E621" s="14" t="s">
        <v>11</v>
      </c>
      <c r="F621" s="156"/>
      <c r="G621" s="158">
        <f t="shared" si="59"/>
        <v>0</v>
      </c>
      <c r="H621" s="156"/>
      <c r="I621" s="156"/>
      <c r="J621" s="156"/>
      <c r="K621" s="160"/>
    </row>
    <row r="622" spans="1:11" ht="12.75">
      <c r="A622" s="13">
        <f t="shared" si="56"/>
        <v>610</v>
      </c>
      <c r="B622" s="16"/>
      <c r="C622" s="16"/>
      <c r="D622" s="15"/>
      <c r="E622" s="14" t="s">
        <v>10</v>
      </c>
      <c r="F622" s="173"/>
      <c r="G622" s="145">
        <f t="shared" si="59"/>
        <v>0</v>
      </c>
      <c r="H622" s="173"/>
      <c r="I622" s="173"/>
      <c r="J622" s="173"/>
      <c r="K622" s="173"/>
    </row>
    <row r="623" spans="1:13" ht="12.75">
      <c r="A623" s="13">
        <f t="shared" si="56"/>
        <v>611</v>
      </c>
      <c r="B623" s="16"/>
      <c r="C623" s="16"/>
      <c r="D623" s="15"/>
      <c r="E623" s="14" t="s">
        <v>9</v>
      </c>
      <c r="F623" s="173"/>
      <c r="G623" s="145">
        <f>H623+I623+J623+K623</f>
        <v>0</v>
      </c>
      <c r="H623" s="173"/>
      <c r="I623" s="173"/>
      <c r="J623" s="173"/>
      <c r="K623" s="173"/>
      <c r="M623" s="218"/>
    </row>
    <row r="624" spans="1:11" ht="13.5" thickBot="1">
      <c r="A624" s="13">
        <f t="shared" si="56"/>
        <v>612</v>
      </c>
      <c r="B624" s="12"/>
      <c r="C624" s="12"/>
      <c r="D624" s="11"/>
      <c r="E624" s="10" t="s">
        <v>8</v>
      </c>
      <c r="F624" s="149"/>
      <c r="G624" s="148">
        <f>H624+I624+J624+K624</f>
        <v>432.98</v>
      </c>
      <c r="H624" s="149">
        <v>432.98</v>
      </c>
      <c r="I624" s="149"/>
      <c r="J624" s="149"/>
      <c r="K624" s="150"/>
    </row>
    <row r="625" ht="10.5" customHeight="1">
      <c r="I625" s="153"/>
    </row>
    <row r="626" spans="1:11" ht="12.75" hidden="1">
      <c r="A626" s="4" t="s">
        <v>7</v>
      </c>
      <c r="B626" s="5"/>
      <c r="C626" s="5"/>
      <c r="D626" s="4"/>
      <c r="E626" s="4"/>
      <c r="F626" s="4"/>
      <c r="G626" s="4"/>
      <c r="H626" s="4"/>
      <c r="I626" s="4"/>
      <c r="J626" s="4"/>
      <c r="K626" s="4"/>
    </row>
    <row r="627" spans="1:11" ht="12.75" hidden="1">
      <c r="A627" s="4" t="s">
        <v>6</v>
      </c>
      <c r="B627" s="5"/>
      <c r="C627" s="5"/>
      <c r="D627" s="4"/>
      <c r="E627" s="4"/>
      <c r="F627" s="4"/>
      <c r="G627" s="4"/>
      <c r="H627" s="4"/>
      <c r="I627" s="4"/>
      <c r="J627" s="4"/>
      <c r="K627" s="4"/>
    </row>
    <row r="628" spans="1:11" ht="12.75" hidden="1">
      <c r="A628" s="4" t="s">
        <v>5</v>
      </c>
      <c r="B628" s="5"/>
      <c r="C628" s="5"/>
      <c r="D628" s="4"/>
      <c r="E628" s="4"/>
      <c r="F628" s="4"/>
      <c r="G628" s="4"/>
      <c r="H628" s="4"/>
      <c r="I628" s="4"/>
      <c r="J628" s="4"/>
      <c r="K628" s="4"/>
    </row>
    <row r="629" ht="12.75" hidden="1"/>
    <row r="630" spans="1:11" ht="12.75" hidden="1">
      <c r="A630" s="8" t="s">
        <v>4</v>
      </c>
      <c r="B630" s="7"/>
      <c r="C630" s="7"/>
      <c r="D630" s="6"/>
      <c r="E630" s="6"/>
      <c r="F630" s="6"/>
      <c r="G630" s="6"/>
      <c r="H630" s="6"/>
      <c r="I630" s="6"/>
      <c r="J630" s="6"/>
      <c r="K630" s="6"/>
    </row>
    <row r="631" spans="1:11" ht="12.75" hidden="1">
      <c r="A631" s="4" t="s">
        <v>3</v>
      </c>
      <c r="B631" s="5"/>
      <c r="C631" s="5"/>
      <c r="D631" s="4"/>
      <c r="E631" s="4"/>
      <c r="F631" s="4"/>
      <c r="G631" s="4"/>
      <c r="H631" s="4"/>
      <c r="I631" s="4"/>
      <c r="J631" s="4"/>
      <c r="K631" s="4"/>
    </row>
    <row r="632" spans="1:11" ht="12.75" hidden="1">
      <c r="A632" s="4" t="s">
        <v>2</v>
      </c>
      <c r="B632" s="5"/>
      <c r="C632" s="5"/>
      <c r="D632" s="4"/>
      <c r="E632" s="4"/>
      <c r="F632" s="4"/>
      <c r="G632" s="4"/>
      <c r="H632" s="4"/>
      <c r="I632" s="4"/>
      <c r="J632" s="4"/>
      <c r="K632" s="4"/>
    </row>
    <row r="633" spans="7:11" ht="12.75">
      <c r="G633" s="153"/>
      <c r="H633" s="153"/>
      <c r="I633" s="153"/>
      <c r="J633" s="153"/>
      <c r="K633" s="153"/>
    </row>
    <row r="634" spans="4:11" ht="15">
      <c r="D634" s="3"/>
      <c r="E634" s="3" t="s">
        <v>1</v>
      </c>
      <c r="F634" s="1"/>
      <c r="G634" s="2" t="s">
        <v>0</v>
      </c>
      <c r="H634" s="1"/>
      <c r="I634" s="153"/>
      <c r="J634" s="153"/>
      <c r="K634" s="153"/>
    </row>
    <row r="635" spans="4:7" ht="16.5">
      <c r="D635" s="195"/>
      <c r="E635" t="s">
        <v>306</v>
      </c>
      <c r="G635" t="s">
        <v>307</v>
      </c>
    </row>
    <row r="636" spans="5:11" ht="23.25">
      <c r="E636" s="203"/>
      <c r="F636" s="203"/>
      <c r="G636" s="204"/>
      <c r="H636" s="204"/>
      <c r="I636" s="205"/>
      <c r="J636" s="204"/>
      <c r="K636" s="204"/>
    </row>
    <row r="637" spans="2:11" ht="13.5">
      <c r="B637" s="233" t="s">
        <v>299</v>
      </c>
      <c r="C637" s="130"/>
      <c r="D637" s="130"/>
      <c r="E637" s="234"/>
      <c r="F637" s="234"/>
      <c r="G637" s="235"/>
      <c r="H637" s="235"/>
      <c r="I637" s="235"/>
      <c r="J637" s="235"/>
      <c r="K637" s="206"/>
    </row>
    <row r="638" spans="2:11" ht="13.5">
      <c r="B638" s="236" t="s">
        <v>293</v>
      </c>
      <c r="C638" s="237"/>
      <c r="D638" s="237"/>
      <c r="E638" s="237"/>
      <c r="F638" s="234"/>
      <c r="G638" s="235"/>
      <c r="H638" s="235"/>
      <c r="I638" s="235"/>
      <c r="J638" s="235"/>
      <c r="K638" s="206"/>
    </row>
    <row r="639" spans="2:11" ht="13.5">
      <c r="B639" s="236" t="s">
        <v>294</v>
      </c>
      <c r="C639" s="237"/>
      <c r="D639" s="237"/>
      <c r="E639" s="237"/>
      <c r="F639" s="234"/>
      <c r="G639" s="238"/>
      <c r="H639" s="238"/>
      <c r="I639" s="238"/>
      <c r="J639" s="238"/>
      <c r="K639" s="207"/>
    </row>
    <row r="640" spans="2:11" ht="13.5">
      <c r="B640" s="233"/>
      <c r="C640" s="130"/>
      <c r="D640" s="130"/>
      <c r="E640" s="130"/>
      <c r="F640" s="239"/>
      <c r="G640" s="235"/>
      <c r="H640" s="235"/>
      <c r="I640" s="235"/>
      <c r="J640" s="235"/>
      <c r="K640" s="206"/>
    </row>
    <row r="641" spans="1:11" ht="15">
      <c r="A641" s="231" t="s">
        <v>295</v>
      </c>
      <c r="B641" s="151"/>
      <c r="C641" s="151"/>
      <c r="D641" s="151"/>
      <c r="E641" s="242"/>
      <c r="F641" s="242"/>
      <c r="G641" s="243"/>
      <c r="H641" s="243"/>
      <c r="I641" s="243"/>
      <c r="J641" s="243"/>
      <c r="K641" s="204"/>
    </row>
    <row r="642" spans="1:11" ht="15">
      <c r="A642" s="231" t="s">
        <v>296</v>
      </c>
      <c r="B642" s="151"/>
      <c r="C642" s="151"/>
      <c r="D642" s="151"/>
      <c r="E642" s="243"/>
      <c r="F642" s="243"/>
      <c r="G642" s="244"/>
      <c r="H642" s="243"/>
      <c r="I642" s="245"/>
      <c r="J642" s="243"/>
      <c r="K642" s="204"/>
    </row>
    <row r="643" spans="1:11" ht="15">
      <c r="A643" s="231" t="s">
        <v>297</v>
      </c>
      <c r="B643" s="151"/>
      <c r="C643" s="151"/>
      <c r="D643" s="151"/>
      <c r="E643" s="243"/>
      <c r="F643" s="243"/>
      <c r="G643" s="243"/>
      <c r="H643" s="243"/>
      <c r="I643" s="243"/>
      <c r="J643" s="243"/>
      <c r="K643" s="204"/>
    </row>
    <row r="644" spans="1:11" ht="15">
      <c r="A644" s="231" t="s">
        <v>298</v>
      </c>
      <c r="B644" s="151"/>
      <c r="C644" s="151"/>
      <c r="D644" s="151"/>
      <c r="E644" s="243"/>
      <c r="F644" s="243"/>
      <c r="G644" s="246"/>
      <c r="H644" s="246"/>
      <c r="I644" s="245"/>
      <c r="J644" s="246"/>
      <c r="K644" s="204"/>
    </row>
    <row r="645" spans="1:11" ht="15.75">
      <c r="A645" s="232"/>
      <c r="B645" s="130"/>
      <c r="C645" s="130"/>
      <c r="D645" s="130"/>
      <c r="E645" s="240"/>
      <c r="F645" s="240"/>
      <c r="G645" s="241"/>
      <c r="H645" s="241"/>
      <c r="I645" s="208"/>
      <c r="J645" s="235"/>
      <c r="K645" s="204"/>
    </row>
    <row r="646" spans="5:11" ht="12.75">
      <c r="E646" s="209"/>
      <c r="F646" s="209"/>
      <c r="G646" s="209"/>
      <c r="H646" s="209"/>
      <c r="I646" s="208"/>
      <c r="J646" s="206"/>
      <c r="K646" s="204"/>
    </row>
    <row r="647" spans="5:11" ht="12.75">
      <c r="E647" s="204"/>
      <c r="F647" s="204"/>
      <c r="G647" s="206"/>
      <c r="H647" s="206"/>
      <c r="I647" s="208"/>
      <c r="J647" s="206"/>
      <c r="K647" s="204"/>
    </row>
    <row r="648" spans="5:11" ht="12.75">
      <c r="E648" s="204"/>
      <c r="F648" s="204"/>
      <c r="G648" s="208"/>
      <c r="H648" s="208"/>
      <c r="I648" s="208"/>
      <c r="J648" s="206"/>
      <c r="K648" s="204"/>
    </row>
    <row r="649" spans="5:11" ht="12.75">
      <c r="E649" s="204"/>
      <c r="F649" s="204"/>
      <c r="G649" s="204"/>
      <c r="H649" s="204"/>
      <c r="I649" s="204"/>
      <c r="J649" s="204"/>
      <c r="K649" s="204"/>
    </row>
    <row r="650" spans="5:11" ht="15.75">
      <c r="E650" s="210"/>
      <c r="F650" s="210"/>
      <c r="G650" s="204"/>
      <c r="H650" s="211"/>
      <c r="I650" s="204"/>
      <c r="J650" s="204"/>
      <c r="K650" s="204"/>
    </row>
    <row r="651" spans="5:11" ht="12.75">
      <c r="E651" s="212"/>
      <c r="F651" s="212"/>
      <c r="G651" s="213"/>
      <c r="H651" s="204"/>
      <c r="I651" s="204"/>
      <c r="J651" s="204"/>
      <c r="K651" s="204"/>
    </row>
    <row r="652" spans="5:11" ht="12.75">
      <c r="E652" s="212"/>
      <c r="F652" s="212"/>
      <c r="G652" s="213"/>
      <c r="H652" s="204"/>
      <c r="I652" s="204"/>
      <c r="J652" s="204"/>
      <c r="K652" s="204"/>
    </row>
    <row r="653" spans="5:11" ht="12.75">
      <c r="E653" s="212"/>
      <c r="F653" s="212"/>
      <c r="G653" s="214"/>
      <c r="H653" s="204"/>
      <c r="I653" s="204"/>
      <c r="J653" s="204"/>
      <c r="K653" s="204"/>
    </row>
    <row r="654" spans="5:11" ht="12.75">
      <c r="E654" s="215"/>
      <c r="F654" s="215"/>
      <c r="G654" s="216"/>
      <c r="H654" s="204"/>
      <c r="I654" s="204"/>
      <c r="J654" s="204"/>
      <c r="K654" s="204"/>
    </row>
    <row r="655" spans="5:11" ht="12.75">
      <c r="E655" s="215"/>
      <c r="F655" s="215"/>
      <c r="G655" s="213"/>
      <c r="H655" s="204"/>
      <c r="I655" s="204"/>
      <c r="J655" s="204"/>
      <c r="K655" s="204"/>
    </row>
    <row r="656" spans="5:11" ht="18">
      <c r="E656" s="217"/>
      <c r="F656" s="217"/>
      <c r="G656" s="204"/>
      <c r="H656" s="204"/>
      <c r="I656" s="204"/>
      <c r="J656" s="204"/>
      <c r="K656" s="204"/>
    </row>
    <row r="657" spans="5:11" ht="18">
      <c r="E657" s="217"/>
      <c r="F657" s="217"/>
      <c r="G657" s="204"/>
      <c r="H657" s="204"/>
      <c r="I657" s="204"/>
      <c r="J657" s="204"/>
      <c r="K657" s="204"/>
    </row>
    <row r="658" spans="5:11" ht="12.75">
      <c r="E658" s="204"/>
      <c r="F658" s="204"/>
      <c r="G658" s="204"/>
      <c r="H658" s="204"/>
      <c r="I658" s="204"/>
      <c r="J658" s="204"/>
      <c r="K658" s="204"/>
    </row>
    <row r="659" spans="5:11" ht="12.75">
      <c r="E659" s="204"/>
      <c r="F659" s="204"/>
      <c r="G659" s="204"/>
      <c r="H659" s="204"/>
      <c r="I659" s="204"/>
      <c r="J659" s="204"/>
      <c r="K659" s="204"/>
    </row>
    <row r="660" spans="5:11" ht="12.75">
      <c r="E660" s="204"/>
      <c r="F660" s="204"/>
      <c r="G660" s="204"/>
      <c r="H660" s="204"/>
      <c r="I660" s="204"/>
      <c r="J660" s="204"/>
      <c r="K660" s="204"/>
    </row>
    <row r="661" spans="5:11" ht="12.75">
      <c r="E661" s="204"/>
      <c r="F661" s="204"/>
      <c r="G661" s="204"/>
      <c r="H661" s="204"/>
      <c r="I661" s="204"/>
      <c r="J661" s="204"/>
      <c r="K661" s="204"/>
    </row>
    <row r="662" spans="5:11" ht="12.75">
      <c r="E662" s="204"/>
      <c r="F662" s="204"/>
      <c r="G662" s="204"/>
      <c r="H662" s="204"/>
      <c r="I662" s="204"/>
      <c r="J662" s="204"/>
      <c r="K662" s="204"/>
    </row>
    <row r="663" spans="5:11" ht="12.75">
      <c r="E663" s="204"/>
      <c r="F663" s="204"/>
      <c r="G663" s="204"/>
      <c r="H663" s="204"/>
      <c r="I663" s="204"/>
      <c r="J663" s="204"/>
      <c r="K663" s="204"/>
    </row>
    <row r="664" spans="5:11" ht="12.75">
      <c r="E664" s="204"/>
      <c r="F664" s="204"/>
      <c r="G664" s="204"/>
      <c r="H664" s="204"/>
      <c r="I664" s="204"/>
      <c r="J664" s="204"/>
      <c r="K664" s="204"/>
    </row>
  </sheetData>
  <printOptions horizontalCentered="1"/>
  <pageMargins left="0.5" right="0" top="0.5" bottom="0" header="0" footer="0"/>
  <pageSetup horizontalDpi="600" verticalDpi="600" orientation="landscape" paperSize="9" scale="80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sml</cp:lastModifiedBy>
  <cp:lastPrinted>2010-01-22T07:52:50Z</cp:lastPrinted>
  <dcterms:created xsi:type="dcterms:W3CDTF">1996-10-14T23:33:28Z</dcterms:created>
  <dcterms:modified xsi:type="dcterms:W3CDTF">2010-01-22T07:52:55Z</dcterms:modified>
  <cp:category/>
  <cp:version/>
  <cp:contentType/>
  <cp:contentStatus/>
</cp:coreProperties>
</file>